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5580" windowHeight="6795" tabRatio="1000" activeTab="1"/>
  </bookViews>
  <sheets>
    <sheet name="Master" sheetId="1" r:id="rId1"/>
    <sheet name="Pla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Guidelines" sheetId="16" r:id="rId16"/>
    <sheet name="records" sheetId="17" r:id="rId17"/>
    <sheet name="DWL" sheetId="18" r:id="rId18"/>
  </sheets>
  <externalReferences>
    <externalReference r:id="rId21"/>
    <externalReference r:id="rId22"/>
    <externalReference r:id="rId23"/>
    <externalReference r:id="rId24"/>
  </externalReferences>
  <definedNames>
    <definedName name="___INDEX_SHEET___ASAP_Utilities">#REF!</definedName>
    <definedName name="_xlnm._FilterDatabase" localSheetId="14" hidden="1">'13'!$A$7:$G$48</definedName>
    <definedName name="AS2DocOpenMode" hidden="1">"AS2DocumentEdit"</definedName>
    <definedName name="Contents">#REF!</definedName>
    <definedName name="hjhjhh">'[3]18'!#REF!</definedName>
    <definedName name="InBanglore">#REF!</definedName>
    <definedName name="InDelhi">#REF!</definedName>
    <definedName name="Indore">'[1]3'!#REF!</definedName>
    <definedName name="InGaziyabad">#REF!</definedName>
    <definedName name="InHyderabad">#REF!</definedName>
    <definedName name="InIndore">#REF!</definedName>
    <definedName name="InJaipur">#REF!</definedName>
    <definedName name="InLucknow">#REF!</definedName>
    <definedName name="InLudhiana">#REF!</definedName>
    <definedName name="InMumbai">'[2]17'!#REF!</definedName>
    <definedName name="InNagpur">#REF!</definedName>
    <definedName name="InRaipur">#REF!</definedName>
    <definedName name="OutDelhi">'[1]18'!#REF!</definedName>
    <definedName name="taxLucknow">'[3]18'!#REF!</definedName>
    <definedName name="Z_3AC69E0A_12D7_488A_B884_55D34FFB700E_.wvu.FilterData" localSheetId="14" hidden="1">'13'!$A$7:$G$48</definedName>
    <definedName name="Z_3AC69E0A_12D7_488A_B884_55D34FFB700E_.wvu.FilterData" localSheetId="1" hidden="1">'Plan'!$B$55:$E$56</definedName>
    <definedName name="Z_CCF4D65C_6182_4E68_BB36_1537A2F7FA94_.wvu.FilterData" localSheetId="14" hidden="1">'13'!$A$7:$G$48</definedName>
    <definedName name="Z_CCF4D65C_6182_4E68_BB36_1537A2F7FA94_.wvu.FilterData" localSheetId="1" hidden="1">'Plan'!$L$1:$L$12</definedName>
  </definedNames>
  <calcPr fullCalcOnLoad="1"/>
</workbook>
</file>

<file path=xl/comments11.xml><?xml version="1.0" encoding="utf-8"?>
<comments xmlns="http://schemas.openxmlformats.org/spreadsheetml/2006/main">
  <authors>
    <author>india</author>
  </authors>
  <commentList>
    <comment ref="D22" authorId="0">
      <text>
        <r>
          <rPr>
            <b/>
            <sz val="9"/>
            <rFont val="Tahoma"/>
            <family val="2"/>
          </rPr>
          <t>Enter Y for "Yes' and N for "No"</t>
        </r>
      </text>
    </comment>
    <comment ref="G6" authorId="0">
      <text>
        <r>
          <rPr>
            <b/>
            <sz val="10"/>
            <rFont val="Tahoma"/>
            <family val="2"/>
          </rPr>
          <t xml:space="preserve">Guidelines
</t>
        </r>
        <r>
          <rPr>
            <sz val="10"/>
            <rFont val="Tahoma"/>
            <family val="2"/>
          </rPr>
          <t>1. Copy and paste on new sheet to import this sheet to Smart tax(34B).
2.Use Smart TDS export file to import sheet for 34(a) and 34(c)</t>
        </r>
      </text>
    </comment>
  </commentList>
</comments>
</file>

<file path=xl/comments13.xml><?xml version="1.0" encoding="utf-8"?>
<comments xmlns="http://schemas.openxmlformats.org/spreadsheetml/2006/main">
  <authors>
    <author>india</author>
  </authors>
  <commentList>
    <comment ref="O4" authorId="0">
      <text>
        <r>
          <rPr>
            <b/>
            <sz val="10"/>
            <rFont val="Tahoma"/>
            <family val="2"/>
          </rPr>
          <t xml:space="preserve">Guidelines
1. To use the sheet for import keep only that area that is bordered and remove the rest.
2. For unit codes - Refer guidelines sheet
</t>
        </r>
      </text>
    </comment>
  </commentList>
</comments>
</file>

<file path=xl/comments14.xml><?xml version="1.0" encoding="utf-8"?>
<comments xmlns="http://schemas.openxmlformats.org/spreadsheetml/2006/main">
  <authors>
    <author>india</author>
  </authors>
  <commentList>
    <comment ref="O5" authorId="0">
      <text>
        <r>
          <rPr>
            <b/>
            <sz val="10"/>
            <rFont val="Tahoma"/>
            <family val="2"/>
          </rPr>
          <t xml:space="preserve">Guidelines
1. To use the sheet for import keep only that area that is bordered and remove the rest.
2. For unit codes - Refer guidelines sheet
</t>
        </r>
      </text>
    </comment>
  </commentList>
</comments>
</file>

<file path=xl/comments3.xml><?xml version="1.0" encoding="utf-8"?>
<comments xmlns="http://schemas.openxmlformats.org/spreadsheetml/2006/main">
  <authors>
    <author>india</author>
  </authors>
  <commentList>
    <comment ref="I1" authorId="0">
      <text>
        <r>
          <rPr>
            <b/>
            <sz val="10"/>
            <rFont val="Tahoma"/>
            <family val="2"/>
          </rPr>
          <t xml:space="preserve">Guidelines
</t>
        </r>
        <r>
          <rPr>
            <sz val="10"/>
            <rFont val="Tahoma"/>
            <family val="2"/>
          </rPr>
          <t>1. There should not be any entry through cash book in unsecured loan account.
2. PAN and address are compulsory.
3. Copy and paste on new sheet to import this sheet to Smart tax.</t>
        </r>
      </text>
    </comment>
  </commentList>
</comments>
</file>

<file path=xl/comments4.xml><?xml version="1.0" encoding="utf-8"?>
<comments xmlns="http://schemas.openxmlformats.org/spreadsheetml/2006/main">
  <authors>
    <author>india</author>
  </authors>
  <commentList>
    <comment ref="H1" authorId="0">
      <text>
        <r>
          <rPr>
            <b/>
            <sz val="10"/>
            <rFont val="Tahoma"/>
            <family val="2"/>
          </rPr>
          <t xml:space="preserve">Guidelines
</t>
        </r>
        <r>
          <rPr>
            <sz val="10"/>
            <rFont val="Tahoma"/>
            <family val="2"/>
          </rPr>
          <t>1. There should not be any entry through cash / bearer cheque / JV in unsecured loan account.
2. PAN and address are compulsory.
3. Copy and paste on new sheet to import this sheet to Smart tax.</t>
        </r>
        <r>
          <rPr>
            <sz val="9"/>
            <rFont val="Tahoma"/>
            <family val="2"/>
          </rPr>
          <t xml:space="preserve">
</t>
        </r>
      </text>
    </comment>
  </commentList>
</comments>
</file>

<file path=xl/comments5.xml><?xml version="1.0" encoding="utf-8"?>
<comments xmlns="http://schemas.openxmlformats.org/spreadsheetml/2006/main">
  <authors>
    <author>india</author>
  </authors>
  <commentList>
    <comment ref="F3" authorId="0">
      <text>
        <r>
          <rPr>
            <b/>
            <sz val="11"/>
            <rFont val="Tahoma"/>
            <family val="2"/>
          </rPr>
          <t xml:space="preserve">Guidelines
</t>
        </r>
        <r>
          <rPr>
            <sz val="11"/>
            <rFont val="Tahoma"/>
            <family val="2"/>
          </rPr>
          <t>1. To use the sheet for import keep only that area that is bordered and remove the rest.</t>
        </r>
        <r>
          <rPr>
            <sz val="9"/>
            <rFont val="Tahoma"/>
            <family val="2"/>
          </rPr>
          <t xml:space="preserve">
</t>
        </r>
      </text>
    </comment>
  </commentList>
</comments>
</file>

<file path=xl/comments6.xml><?xml version="1.0" encoding="utf-8"?>
<comments xmlns="http://schemas.openxmlformats.org/spreadsheetml/2006/main">
  <authors>
    <author>india</author>
  </authors>
  <commentList>
    <comment ref="N4" authorId="0">
      <text>
        <r>
          <rPr>
            <b/>
            <sz val="11"/>
            <rFont val="Tahoma"/>
            <family val="2"/>
          </rPr>
          <t xml:space="preserve">Guidelines
</t>
        </r>
        <r>
          <rPr>
            <sz val="11"/>
            <rFont val="Tahoma"/>
            <family val="2"/>
          </rPr>
          <t>1.Check all fixed assets bills
2.Try to prepare permanent file of all fixed assets bills.
3.If the assets is constructed in house then entry should be passed through construction account 
4.For Depreciation Rates - Refer Guideline Sheet</t>
        </r>
      </text>
    </comment>
  </commentList>
</comments>
</file>

<file path=xl/comments7.xml><?xml version="1.0" encoding="utf-8"?>
<comments xmlns="http://schemas.openxmlformats.org/spreadsheetml/2006/main">
  <authors>
    <author>india</author>
  </authors>
  <commentList>
    <comment ref="I4" authorId="0">
      <text>
        <r>
          <rPr>
            <b/>
            <sz val="11"/>
            <rFont val="Tahoma"/>
            <family val="2"/>
          </rPr>
          <t xml:space="preserve">Guidelines
</t>
        </r>
        <r>
          <rPr>
            <sz val="11"/>
            <rFont val="Tahoma"/>
            <family val="2"/>
          </rPr>
          <t>1.Collect challan of all statutory dues and scan it in audit evidence folder.</t>
        </r>
      </text>
    </comment>
  </commentList>
</comments>
</file>

<file path=xl/comments8.xml><?xml version="1.0" encoding="utf-8"?>
<comments xmlns="http://schemas.openxmlformats.org/spreadsheetml/2006/main">
  <authors>
    <author>india</author>
  </authors>
  <commentList>
    <comment ref="F3" authorId="0">
      <text>
        <r>
          <rPr>
            <b/>
            <sz val="10"/>
            <rFont val="Tahoma"/>
            <family val="2"/>
          </rPr>
          <t xml:space="preserve">Guidelines
</t>
        </r>
        <r>
          <rPr>
            <sz val="10"/>
            <rFont val="Tahoma"/>
            <family val="2"/>
          </rPr>
          <t>1. Copy and paste on new sheet to import this sheet to Smart tax.</t>
        </r>
      </text>
    </comment>
  </commentList>
</comments>
</file>

<file path=xl/comments9.xml><?xml version="1.0" encoding="utf-8"?>
<comments xmlns="http://schemas.openxmlformats.org/spreadsheetml/2006/main">
  <authors>
    <author>india</author>
  </authors>
  <commentList>
    <comment ref="F3" authorId="0">
      <text>
        <r>
          <rPr>
            <b/>
            <sz val="10"/>
            <rFont val="Tahoma"/>
            <family val="2"/>
          </rPr>
          <t xml:space="preserve">Guidelines
</t>
        </r>
        <r>
          <rPr>
            <sz val="10"/>
            <rFont val="Tahoma"/>
            <family val="2"/>
          </rPr>
          <t>1. Copy and paste on new sheet to import this sheet to Smart tax.</t>
        </r>
      </text>
    </comment>
  </commentList>
</comments>
</file>

<file path=xl/sharedStrings.xml><?xml version="1.0" encoding="utf-8"?>
<sst xmlns="http://schemas.openxmlformats.org/spreadsheetml/2006/main" count="519" uniqueCount="394">
  <si>
    <t>Always write in yellow cell. All other cells are locked.</t>
  </si>
  <si>
    <t>Particulars of payments made to persons specified in Section 40 A(2)(b)</t>
  </si>
  <si>
    <t xml:space="preserve">Name </t>
  </si>
  <si>
    <t>Nature of Payment</t>
  </si>
  <si>
    <t>Outstanding Taxes And Duties</t>
  </si>
  <si>
    <t>Stock details</t>
  </si>
  <si>
    <t>Mention audit team member in B column from row no 3 onwards. This will automatically display in other sheets</t>
  </si>
  <si>
    <t>Fin. Year</t>
  </si>
  <si>
    <t>Details of Addition</t>
  </si>
  <si>
    <t>Details of Deduction</t>
  </si>
  <si>
    <t>Status</t>
  </si>
  <si>
    <t xml:space="preserve">Amt. In Rs. </t>
  </si>
  <si>
    <t>Item Name</t>
  </si>
  <si>
    <t>Opening Stock</t>
  </si>
  <si>
    <t>Purchases</t>
  </si>
  <si>
    <t>Sales</t>
  </si>
  <si>
    <t>Closing Stock</t>
  </si>
  <si>
    <t>Queries</t>
  </si>
  <si>
    <t>Details of Transactions with relatives</t>
  </si>
  <si>
    <t>Guidelines</t>
  </si>
  <si>
    <t>Ratio</t>
  </si>
  <si>
    <t>IV</t>
  </si>
  <si>
    <t>Tax deducted late [Question No. 27(b)(iii) of Form 3CD]</t>
  </si>
  <si>
    <t>Details of payment of EPF</t>
  </si>
  <si>
    <t>Details of payment of ESI</t>
  </si>
  <si>
    <t>Reporting / Conclusion</t>
  </si>
  <si>
    <t>Sr. No</t>
  </si>
  <si>
    <t>Particulars</t>
  </si>
  <si>
    <t>W.No.</t>
  </si>
  <si>
    <t>Done By</t>
  </si>
  <si>
    <t>Comparison Of Profit/Ratios From Last Years</t>
  </si>
  <si>
    <t>Records</t>
  </si>
  <si>
    <t xml:space="preserve">Sales bill </t>
  </si>
  <si>
    <t xml:space="preserve">Purchase bill </t>
  </si>
  <si>
    <t>Submit old tally data</t>
  </si>
  <si>
    <t>Secured loan statement</t>
  </si>
  <si>
    <t>TDS certificates &amp; 15G if any</t>
  </si>
  <si>
    <t>Bank statements and reconcilation</t>
  </si>
  <si>
    <t>Rent agreements</t>
  </si>
  <si>
    <t>Property purchase papers</t>
  </si>
  <si>
    <t>Expenses and voucher file</t>
  </si>
  <si>
    <t>LIC / NSC / mediclaim / insurance papers etc</t>
  </si>
  <si>
    <t>Tax Audit Annexures</t>
  </si>
  <si>
    <t>Others - user may specify</t>
  </si>
  <si>
    <t xml:space="preserve">Audit Plan </t>
  </si>
  <si>
    <t>Client Name:</t>
  </si>
  <si>
    <t>Date of submision of books:</t>
  </si>
  <si>
    <t>Financial Year:</t>
  </si>
  <si>
    <t>Director</t>
  </si>
  <si>
    <t>Client Account incharge name and number:</t>
  </si>
  <si>
    <t>Audit Team Members</t>
  </si>
  <si>
    <t>Audit dates:</t>
  </si>
  <si>
    <t>Tally Data</t>
  </si>
  <si>
    <t>Address and PAN of USL</t>
  </si>
  <si>
    <t>Fixed Assets Bills</t>
  </si>
  <si>
    <t>Vat / TDS / Entry tax / prfssnl tax / Service Tax Pyble Challan</t>
  </si>
  <si>
    <t>Work completion status. (Owner will review the work)</t>
  </si>
  <si>
    <t>Daily Work Log</t>
  </si>
  <si>
    <t>Depreciation And Fixed Assets As Per Income Tax</t>
  </si>
  <si>
    <t>Plan</t>
  </si>
  <si>
    <t>Pending</t>
  </si>
  <si>
    <t>Name of fixed asset</t>
  </si>
  <si>
    <t>Rate of Depriciation</t>
  </si>
  <si>
    <t>Calculation of Depreciation on Fixed Assets for Income Tax</t>
  </si>
  <si>
    <t xml:space="preserve">If the assets is constructed in house then entry should be passed through construction account </t>
  </si>
  <si>
    <t>or work in progress account. Ttransfer to assets account should be on the date of put  to use.</t>
  </si>
  <si>
    <t>Vchr Type</t>
  </si>
  <si>
    <t>Construction Contracts</t>
  </si>
  <si>
    <t>Borrowing Costs</t>
  </si>
  <si>
    <t>Reasons of material variation  (if any)</t>
  </si>
  <si>
    <t xml:space="preserve">PAN </t>
  </si>
  <si>
    <t>G.P. Ratio</t>
  </si>
  <si>
    <t>S.No.</t>
  </si>
  <si>
    <t>Last Year</t>
  </si>
  <si>
    <t>Current Year</t>
  </si>
  <si>
    <t xml:space="preserve">N.P. Ratio </t>
  </si>
  <si>
    <t>SNO</t>
  </si>
  <si>
    <t>Checking Head</t>
  </si>
  <si>
    <t>By</t>
  </si>
  <si>
    <t>Solutions</t>
  </si>
  <si>
    <t xml:space="preserve">Audit Head (responsible for audit quality) </t>
  </si>
  <si>
    <t>Amount</t>
  </si>
  <si>
    <t>Calculation Of Ratios</t>
  </si>
  <si>
    <t>Date</t>
  </si>
  <si>
    <t>Relation</t>
  </si>
  <si>
    <t>PAN</t>
  </si>
  <si>
    <t>Sister</t>
  </si>
  <si>
    <t>Mother</t>
  </si>
  <si>
    <t>Father</t>
  </si>
  <si>
    <t>Son</t>
  </si>
  <si>
    <t>Daughter</t>
  </si>
  <si>
    <t>Grandson</t>
  </si>
  <si>
    <t>Granddaughter</t>
  </si>
  <si>
    <t>Partner</t>
  </si>
  <si>
    <t>Relative of partner</t>
  </si>
  <si>
    <t>Having substantial interest</t>
  </si>
  <si>
    <t>Director of company having substantial interest</t>
  </si>
  <si>
    <t>Partner of firm having substantial interest</t>
  </si>
  <si>
    <t>Company whose director is having substantial interest</t>
  </si>
  <si>
    <t>Firm whose partner is having substantial interest</t>
  </si>
  <si>
    <t>MAXIMUM AMOUNT OUTSTANDING DURING YEAR</t>
  </si>
  <si>
    <t>AMOUNT OF LOAN/DEPOSIT TAKEN</t>
  </si>
  <si>
    <t xml:space="preserve">ADDRESS </t>
  </si>
  <si>
    <t xml:space="preserve"> NAME</t>
  </si>
  <si>
    <t>No</t>
  </si>
  <si>
    <t>Professional Tax - employees</t>
  </si>
  <si>
    <t>Check all fixed assets bills</t>
  </si>
  <si>
    <t>Reporting / Conclusion should be marked in "Abhishek" name.</t>
  </si>
  <si>
    <t>Short Term Capital Gain (Loss)</t>
  </si>
  <si>
    <t>Whether block ceases to exist</t>
  </si>
  <si>
    <t>Deduction</t>
  </si>
  <si>
    <t>Balance of gross block</t>
  </si>
  <si>
    <t>Office / Factory Bldg</t>
  </si>
  <si>
    <t>Residential Building</t>
  </si>
  <si>
    <t>Valuation of Inventories</t>
  </si>
  <si>
    <t>Annexure 6</t>
  </si>
  <si>
    <t>Abhishek</t>
  </si>
  <si>
    <t>Plant and Machinery</t>
  </si>
  <si>
    <t>Annexure for Raw Materials Stock</t>
  </si>
  <si>
    <t>Annexure for Finished Goods Stock</t>
  </si>
  <si>
    <t>Unit Codes:</t>
  </si>
  <si>
    <t>Grams</t>
  </si>
  <si>
    <t>Kg</t>
  </si>
  <si>
    <t>Liter</t>
  </si>
  <si>
    <t>Kilometer</t>
  </si>
  <si>
    <t>Nos</t>
  </si>
  <si>
    <t>Quintal (Qtl)</t>
  </si>
  <si>
    <t>Ton</t>
  </si>
  <si>
    <t>Pound</t>
  </si>
  <si>
    <t>Kiloliter</t>
  </si>
  <si>
    <t>Meter</t>
  </si>
  <si>
    <t>Mg</t>
  </si>
  <si>
    <t>Carat</t>
  </si>
  <si>
    <t>Nos (in 1000)</t>
  </si>
  <si>
    <t>Kwatt</t>
  </si>
  <si>
    <t>Mwatt</t>
  </si>
  <si>
    <t>Inch</t>
  </si>
  <si>
    <t>Feet</t>
  </si>
  <si>
    <t>Sqft</t>
  </si>
  <si>
    <t>Acre</t>
  </si>
  <si>
    <t>Cubicfeet</t>
  </si>
  <si>
    <t>Sq meter</t>
  </si>
  <si>
    <t>Cubic meter</t>
  </si>
  <si>
    <t>Residual</t>
  </si>
  <si>
    <t>Code</t>
  </si>
  <si>
    <t>Due date of deduction</t>
  </si>
  <si>
    <t>Actual date of deduction</t>
  </si>
  <si>
    <t>Nature of Liability</t>
  </si>
  <si>
    <t>Due Date of Payment</t>
  </si>
  <si>
    <t>Actual Date of Payment</t>
  </si>
  <si>
    <t>NATURE OF LIABILITY</t>
  </si>
  <si>
    <t xml:space="preserve">AMOUNT PAID / SET OFF BEFORE THE DUE DATE OF FILING RETURN/DATE UPTO WHICH REPORTED IN THE   TAX AUDIT REPORT </t>
  </si>
  <si>
    <t>AMOUNT UNPAID ON THE DUE DT OF FILING RETURN/DATE UPTO WHICH TAX AUDIT REP</t>
  </si>
  <si>
    <t>WHETHER PASSED THROUGH P&amp;L A/C</t>
  </si>
  <si>
    <t xml:space="preserve">          DATE                      </t>
  </si>
  <si>
    <t xml:space="preserve">   AMOUNT</t>
  </si>
  <si>
    <t>AMT. REMAINING O/S AS ON THE LAST DAY OF PREV. YR</t>
  </si>
  <si>
    <t>Professional Tax - Company</t>
  </si>
  <si>
    <t>Audit team</t>
  </si>
  <si>
    <t>Annexures</t>
  </si>
  <si>
    <t>Relative of director</t>
  </si>
  <si>
    <t>Details of USL repaid (269T)</t>
  </si>
  <si>
    <t>Details of USL taken (269SS)</t>
  </si>
  <si>
    <t>Blank Col</t>
  </si>
  <si>
    <t>Unit</t>
  </si>
  <si>
    <t>Consumption</t>
  </si>
  <si>
    <t>Shortage/Excess</t>
  </si>
  <si>
    <t>Yield of the Finished Goods</t>
  </si>
  <si>
    <t>Percentage of Yield</t>
  </si>
  <si>
    <t>Rate of Item</t>
  </si>
  <si>
    <t>Value of Stock</t>
  </si>
  <si>
    <t>Details of Stock (Finished Goods)</t>
  </si>
  <si>
    <t>Details of Stock (Raw Materials)</t>
  </si>
  <si>
    <t>From Process</t>
  </si>
  <si>
    <t>To Process</t>
  </si>
  <si>
    <t>Stortage/Excess</t>
  </si>
  <si>
    <t>Total</t>
  </si>
  <si>
    <t>S.No</t>
  </si>
  <si>
    <t>Name of Party</t>
  </si>
  <si>
    <t>Annexure 4</t>
  </si>
  <si>
    <t>Ledger Scrutiny</t>
  </si>
  <si>
    <t>S. No.</t>
  </si>
  <si>
    <t>Computers</t>
  </si>
  <si>
    <t>Intangible Assets</t>
  </si>
  <si>
    <t>Work Done</t>
  </si>
  <si>
    <t>Period</t>
  </si>
  <si>
    <t>Checked by</t>
  </si>
  <si>
    <t>Statement Showing particulars of sums u/s 43B</t>
  </si>
  <si>
    <t>Annexure 13</t>
  </si>
  <si>
    <t>Annexure 1</t>
  </si>
  <si>
    <t>Annexure 2</t>
  </si>
  <si>
    <t>Annexure 3</t>
  </si>
  <si>
    <t>Annexure 5</t>
  </si>
  <si>
    <t>Annexure 7</t>
  </si>
  <si>
    <t>Annexure 8</t>
  </si>
  <si>
    <t>Annexure 9</t>
  </si>
  <si>
    <t>Annexure 10</t>
  </si>
  <si>
    <t>Annexure 11</t>
  </si>
  <si>
    <t>Annexure 12</t>
  </si>
  <si>
    <t>Annexure 14</t>
  </si>
  <si>
    <t>Annexure 15</t>
  </si>
  <si>
    <t>Annexure 16</t>
  </si>
  <si>
    <t>Annexure 17</t>
  </si>
  <si>
    <t>Not Applicable</t>
  </si>
  <si>
    <t>Ckd &amp; Found correct</t>
  </si>
  <si>
    <t>Sr No</t>
  </si>
  <si>
    <t>Rate</t>
  </si>
  <si>
    <t>Office equipments</t>
  </si>
  <si>
    <t>Try to prepare permanent file of all fixed assets bills.</t>
  </si>
  <si>
    <t>Material Consumed/ Finished Goods Produced</t>
  </si>
  <si>
    <t>Stock-in-Trade/ Turnover</t>
  </si>
  <si>
    <t>I</t>
  </si>
  <si>
    <t>II</t>
  </si>
  <si>
    <t>III</t>
  </si>
  <si>
    <t>Furniture and Fixtures</t>
  </si>
  <si>
    <t>Electric Equipments</t>
  </si>
  <si>
    <t>Motor Car</t>
  </si>
  <si>
    <t>Air Conditioner</t>
  </si>
  <si>
    <t>Depreciation</t>
  </si>
  <si>
    <t>ESIC Payable - employee share</t>
  </si>
  <si>
    <t>ESIC Payable - employer share</t>
  </si>
  <si>
    <t>Leave encashment</t>
  </si>
  <si>
    <t>Provident Fund - employer share</t>
  </si>
  <si>
    <t>Provident Fund - employee share</t>
  </si>
  <si>
    <t>TDS - Rent - Non Company</t>
  </si>
  <si>
    <t>TDS - Interest - Company</t>
  </si>
  <si>
    <t>TDS - Interest - Non Company</t>
  </si>
  <si>
    <t>TDS - Commission  - Company</t>
  </si>
  <si>
    <t>TDS - Commission  - Non Company</t>
  </si>
  <si>
    <t>TDS - Payment to Non residents</t>
  </si>
  <si>
    <t>Entry Tax payable</t>
  </si>
  <si>
    <t>Shortfall on account of lesser deduction than required to be deducted  [Question No. 27(b)(ii) of Form 3CD]</t>
  </si>
  <si>
    <t>Section under which tax was deducted</t>
  </si>
  <si>
    <t>Section 40A(2)(b): Relative definition</t>
  </si>
  <si>
    <t>Individual</t>
  </si>
  <si>
    <t>Relative of individual</t>
  </si>
  <si>
    <t>Individual or its relative having substantial interest in Any person</t>
  </si>
  <si>
    <t xml:space="preserve">Company </t>
  </si>
  <si>
    <t>Director and its relative</t>
  </si>
  <si>
    <t>Individual having substantial interest or its relative</t>
  </si>
  <si>
    <t>Company having substantial interest , any director of this company and it relative, any company in which this company has substantial interest</t>
  </si>
  <si>
    <t>HUF having substantial interest , any member of HUF and it relative</t>
  </si>
  <si>
    <t>Firm having substantial interest, any partner of firm and it relative</t>
  </si>
  <si>
    <t>AOP having substantial interest, any member of AOP and it relative</t>
  </si>
  <si>
    <t>A company, firm, AOP, HUF in which director(s) having substantial interest and any other director, partner or member and their relative of that company, firm, AOP, HUF</t>
  </si>
  <si>
    <t>Where company, its director(s) or their relative(s) has substantial interest</t>
  </si>
  <si>
    <t>Firm</t>
  </si>
  <si>
    <t>Partner andits relative</t>
  </si>
  <si>
    <t>A company, firm, AOP, HUF in which partner(s) having substantial interest and any other director, partner or member and their relative of that company, firm, AOP, HUF</t>
  </si>
  <si>
    <t>Where firm, its partner(s) or their relative(s) has substantial interest</t>
  </si>
  <si>
    <t xml:space="preserve">AOP / </t>
  </si>
  <si>
    <t>Member and its relative</t>
  </si>
  <si>
    <t>A company, firm, AOP, HUF in which member(s) having substantial interest and any other director, partner or member and their relative of that company, firm, AOP, HUF</t>
  </si>
  <si>
    <t>Where AOP, its member(s) or their relative(s) has substantial interest</t>
  </si>
  <si>
    <t>V</t>
  </si>
  <si>
    <t>HUF</t>
  </si>
  <si>
    <t>Member of the family</t>
  </si>
  <si>
    <t>Where HUF, its member(s) or their relative(s) has substantial interest</t>
  </si>
  <si>
    <t xml:space="preserve">Substantial interest: </t>
  </si>
  <si>
    <t>in case of a company =&gt; 20% of voting power</t>
  </si>
  <si>
    <t>in any other case =&gt; 20% of profit of business or profession</t>
  </si>
  <si>
    <t>Sum Received from employees</t>
  </si>
  <si>
    <t>Section</t>
  </si>
  <si>
    <t>Detail if Assesse is not furnish TDS return within prescribed time [Question No. 34(b) of Form 3CD]</t>
  </si>
  <si>
    <t>TAN/PAN (For Form 26QB)</t>
  </si>
  <si>
    <t>Type of Form</t>
  </si>
  <si>
    <t>Due date of furnishing</t>
  </si>
  <si>
    <t>Whether Statement contains all entries required to be reported</t>
  </si>
  <si>
    <t>Date of Filling of return (if Filled)</t>
  </si>
  <si>
    <t>24Q</t>
  </si>
  <si>
    <t>26Q</t>
  </si>
  <si>
    <t>Ayushi</t>
  </si>
  <si>
    <t>43Ba</t>
  </si>
  <si>
    <t>43Bb</t>
  </si>
  <si>
    <t>43Bf</t>
  </si>
  <si>
    <t>Annexure for EPF payment date details [Question No. 20(b) of form 3CD]</t>
  </si>
  <si>
    <t>Annexure for ESI payment date details [Question No. 20(b) of form 3CD]</t>
  </si>
  <si>
    <t>TDS Checking</t>
  </si>
  <si>
    <t xml:space="preserve">TDS Checking </t>
  </si>
  <si>
    <t>Client</t>
  </si>
  <si>
    <t>2016-2017</t>
  </si>
  <si>
    <t>2017-2018</t>
  </si>
  <si>
    <t>HAS THE ACCOUNT BEEN SQUARED UP DURING THE YR.    ( Use T for Yes and F for No)</t>
  </si>
  <si>
    <t>In case the loan or deposit was taken or accepted by cheque or bank draft, whether the same was taken or accepted by an account payee cheque or account payee draft                             Y-Yes, N-No, O-Other Mode</t>
  </si>
  <si>
    <t>Name of the payee</t>
  </si>
  <si>
    <t>Address of the payee</t>
  </si>
  <si>
    <t>Amount of  Repayment</t>
  </si>
  <si>
    <t>Maximun amount Outstanding during year</t>
  </si>
  <si>
    <t>Name of the payer</t>
  </si>
  <si>
    <t>Address of the payer</t>
  </si>
  <si>
    <t>Amount of loan or deposit or any specified advance received otherwise than by a cheque or bank draft or use of electronic clearing system through a bank account during the previous year</t>
  </si>
  <si>
    <t>Amount of loan or deposit or any specified advance received  by a cheque or bank draft  which is not an account payee cheque or account payee bank draft during the previous year</t>
  </si>
  <si>
    <t>Particulars of repayment of loan or deposit or any specified advance in an amount exceeding the limit specified in section 269T received otherwise than by a cheque or bank draft or use of electronic clearing system through a bank account during the previous year</t>
  </si>
  <si>
    <t xml:space="preserve">Particulars of repayment of loan or deposit or any specified advance in an amount exceeding the limit specified in section 269T received  by a cheque or bank draft which is not an account payee cheque or account payee bank draft during the previous year </t>
  </si>
  <si>
    <r>
      <t xml:space="preserve">Whether the repayment was made by cheque or bank draft or use of electronic clearing system through bank account  </t>
    </r>
    <r>
      <rPr>
        <b/>
        <sz val="9"/>
        <rFont val="Times New Roman"/>
        <family val="1"/>
      </rPr>
      <t xml:space="preserve">                C-Cheque, B-Bank Draft, E-Electronic clearing, N-No</t>
    </r>
  </si>
  <si>
    <r>
      <t xml:space="preserve">In case the repayement was made by cheque or bank draft, whether the same was taken or accepted by an account payee cheque or an account payee bank draft   
         </t>
    </r>
    <r>
      <rPr>
        <b/>
        <sz val="9"/>
        <rFont val="Times New Roman"/>
        <family val="1"/>
      </rPr>
      <t>Y-Yes, N-No, O-Other Mode</t>
    </r>
  </si>
  <si>
    <t>Name of ther person from whom specified sum is received</t>
  </si>
  <si>
    <t>Address of the person from whom specified sum is receiver</t>
  </si>
  <si>
    <t>PAN(if avaiable)</t>
  </si>
  <si>
    <t>Amount of specified sum taken or accepted</t>
  </si>
  <si>
    <r>
      <t xml:space="preserve">Whether the sum was taken or accepted by cheque or bank draft or use of electronic clearing system through a bank account  </t>
    </r>
    <r>
      <rPr>
        <sz val="9"/>
        <rFont val="Times New Roman"/>
        <family val="1"/>
      </rPr>
      <t>C-Cheque, B-Bank Draft, E-Electronic clearing, N-No</t>
    </r>
  </si>
  <si>
    <r>
      <t xml:space="preserve">In case the specified sum was taken or accepted by cheque or bank draft, whether the same was takes or accepted by an account payee cheque or an account payee bank draft </t>
    </r>
    <r>
      <rPr>
        <sz val="9"/>
        <rFont val="Times New Roman"/>
        <family val="1"/>
      </rPr>
      <t xml:space="preserve">Y-Yes, N-No, O-Other Mode </t>
    </r>
  </si>
  <si>
    <t>Particulars of each specifie sum in an amount exceeding the limit specified in sction 269SS taken or accepted during the previous year</t>
  </si>
  <si>
    <t>Whether the loan or deposit was taken or accepted by cheque or bank draft or use of elecronic clearing through a bank account   C-Cheque, B-Bank Draft, E-Electronic clearing, N-No</t>
  </si>
  <si>
    <t>2018-2019</t>
  </si>
  <si>
    <t>Bharat</t>
  </si>
  <si>
    <t>Dinky</t>
  </si>
  <si>
    <t>Shruti</t>
  </si>
  <si>
    <t>Anmol</t>
  </si>
  <si>
    <t>Shubham</t>
  </si>
  <si>
    <t>Bhawna</t>
  </si>
  <si>
    <t>Saurabh</t>
  </si>
  <si>
    <t>Vivek</t>
  </si>
  <si>
    <t>Manvi</t>
  </si>
  <si>
    <t>Archita</t>
  </si>
  <si>
    <t>Ved</t>
  </si>
  <si>
    <t>Avani</t>
  </si>
  <si>
    <t>GST No:</t>
  </si>
  <si>
    <t>TDS Reconciliation</t>
  </si>
  <si>
    <t>Remark</t>
  </si>
  <si>
    <t>Reportable</t>
  </si>
  <si>
    <t>194A</t>
  </si>
  <si>
    <t>194C</t>
  </si>
  <si>
    <t>194H</t>
  </si>
  <si>
    <t>194I</t>
  </si>
  <si>
    <t>194IA</t>
  </si>
  <si>
    <t>194J</t>
  </si>
  <si>
    <t>27Q</t>
  </si>
  <si>
    <t>ICDS</t>
  </si>
  <si>
    <t>Applicable</t>
  </si>
  <si>
    <t>ICDS Disclosure Applicability</t>
  </si>
  <si>
    <t>Accounting Policies</t>
  </si>
  <si>
    <t>Revenue Recognition</t>
  </si>
  <si>
    <t>Tangible Fixed Assets</t>
  </si>
  <si>
    <t>Effect of changes in foreign exchange rates</t>
  </si>
  <si>
    <t>Government Grants</t>
  </si>
  <si>
    <t>Securities</t>
  </si>
  <si>
    <t>Provisions, Contingent Liabilities and Contingent Assets</t>
  </si>
  <si>
    <t>NA</t>
  </si>
  <si>
    <t>Property, Plant and Equipment</t>
  </si>
  <si>
    <t>Schedule ""</t>
  </si>
  <si>
    <t>Opening WDV</t>
  </si>
  <si>
    <t>Addition during the year</t>
  </si>
  <si>
    <t>Disposal During the year</t>
  </si>
  <si>
    <t>Closing WDV</t>
  </si>
  <si>
    <t>W.D.V as on  01-04-2018</t>
  </si>
  <si>
    <t>Addition upto 03-10-2018</t>
  </si>
  <si>
    <t>Addition after 03-10-2018</t>
  </si>
  <si>
    <t>W.D.V as on 31-03-2019</t>
  </si>
  <si>
    <t>Difference</t>
  </si>
  <si>
    <t>Name</t>
  </si>
  <si>
    <t>269SS</t>
  </si>
  <si>
    <t>40A(2)(b)</t>
  </si>
  <si>
    <t>43B</t>
  </si>
  <si>
    <t>Depreciation (Income Tax)</t>
  </si>
  <si>
    <t>Depreciation Rates (Income tax)</t>
  </si>
  <si>
    <t>11 &amp; 12</t>
  </si>
  <si>
    <t>Raw Material and Finished Goods</t>
  </si>
  <si>
    <t xml:space="preserve"> There should not be any entry through cash book in unsecured loan account.</t>
  </si>
  <si>
    <t xml:space="preserve"> PAN and address are compulsory.</t>
  </si>
  <si>
    <t xml:space="preserve"> Copy and paste on new sheet to import this sheet to Smart tax.</t>
  </si>
  <si>
    <t xml:space="preserve"> There should not be any entry through cash / bearer cheque / JV in unsecured loan account.</t>
  </si>
  <si>
    <t xml:space="preserve"> To use the sheet for import keep only that area that is bordered and remove the rest.</t>
  </si>
  <si>
    <t>Collect challan of all statutory dues and scan it in audit evidence folder.</t>
  </si>
  <si>
    <t>269T</t>
  </si>
  <si>
    <t>CGST</t>
  </si>
  <si>
    <t>SGST</t>
  </si>
  <si>
    <t>IGST</t>
  </si>
  <si>
    <t>TDS - Contract - Company</t>
  </si>
  <si>
    <t>TDS - Contract - Non Company</t>
  </si>
  <si>
    <t>TDS - Professional - Company</t>
  </si>
  <si>
    <t>TDS - Professional - Non Company</t>
  </si>
  <si>
    <t xml:space="preserve">TDS - Salary </t>
  </si>
  <si>
    <t>TDS - Rent - Company</t>
  </si>
  <si>
    <t>VAT</t>
  </si>
  <si>
    <t>Central sales tax payable</t>
  </si>
  <si>
    <t>Service Tax Payable</t>
  </si>
  <si>
    <t>For the month of April'2018</t>
  </si>
  <si>
    <t xml:space="preserve">For the month of May'2018                  </t>
  </si>
  <si>
    <t xml:space="preserve">For the month of June'2018                  </t>
  </si>
  <si>
    <t xml:space="preserve">For the month of July'2018                  </t>
  </si>
  <si>
    <t xml:space="preserve">For the month of August'2018               </t>
  </si>
  <si>
    <t xml:space="preserve">For the month of September'2018             </t>
  </si>
  <si>
    <t xml:space="preserve">For the month of October'2018               </t>
  </si>
  <si>
    <t xml:space="preserve">For the month of November'2018              </t>
  </si>
  <si>
    <t xml:space="preserve">For the month of December'2018              </t>
  </si>
  <si>
    <t xml:space="preserve">For the month of January'2019             </t>
  </si>
  <si>
    <t xml:space="preserve">For the month of February'2019             </t>
  </si>
  <si>
    <t xml:space="preserve">For the month of March'2019                 </t>
  </si>
  <si>
    <t xml:space="preserve">For the month of January'2019              </t>
  </si>
  <si>
    <t xml:space="preserve">For the month of February'2019              </t>
  </si>
  <si>
    <t>TDS as per Books</t>
  </si>
  <si>
    <t>TDS as per TDS Return / Summary</t>
  </si>
  <si>
    <t>26QB</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</si>
</sst>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 #,##0_ ;_ * \-#,##0_ ;_ * &quot;-&quot;_ ;_ @_ "/>
    <numFmt numFmtId="184" formatCode="_ &quot;Rs.&quot;\ * #,##0.00_ ;_ &quot;Rs.&quot;\ * \-#,##0.00_ ;_ &quot;Rs.&quot;\ * &quot;-&quot;??_ ;_ @_ "/>
    <numFmt numFmtId="185" formatCode="_ * #,##0.00_ ;_ * \-#,##0.0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Rs.&quot;\ #,##0_);\(&quot;Rs.&quot;\ #,##0\)"/>
    <numFmt numFmtId="193" formatCode="&quot;Rs.&quot;\ #,##0_);[Red]\(&quot;Rs.&quot;\ #,##0\)"/>
    <numFmt numFmtId="194" formatCode="&quot;Rs.&quot;\ #,##0.00_);\(&quot;Rs.&quot;\ #,##0.00\)"/>
    <numFmt numFmtId="195" formatCode="&quot;Rs.&quot;\ #,##0.00_);[Red]\(&quot;Rs.&quot;\ #,##0.00\)"/>
    <numFmt numFmtId="196" formatCode="_(&quot;Rs.&quot;\ * #,##0_);_(&quot;Rs.&quot;\ * \(#,##0\);_(&quot;Rs.&quot;\ * &quot;-&quot;_);_(@_)"/>
    <numFmt numFmtId="197" formatCode="_(&quot;Rs.&quot;\ * #,##0.00_);_(&quot;Rs.&quot;\ * \(#,##0.00\);_(&quot;Rs.&quot;\ * &quot;-&quot;??_);_(@_)"/>
    <numFmt numFmtId="198" formatCode="0.0"/>
    <numFmt numFmtId="199" formatCode="0.00_);[Red]\(0.00\)"/>
    <numFmt numFmtId="200" formatCode="[$-409]d\-mmm\-yy;@"/>
    <numFmt numFmtId="201" formatCode="_(* #,##0_);_(* \(#,##0\);_(* &quot;-&quot;??_);_(@_)"/>
    <numFmt numFmtId="202" formatCode="dd/mm/yyyy;@"/>
    <numFmt numFmtId="203" formatCode="_(* #,##0.0000_);_(* \(#,##0.0000\);_(* &quot;-&quot;??_);_(@_)"/>
    <numFmt numFmtId="204" formatCode="_(* #,##0.0_);_(* \(#,##0.0\);_(* &quot;-&quot;?_);_(@_)"/>
    <numFmt numFmtId="205" formatCode="[$-409]dddd\,\ mmmm\ d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0_);_(* \(#,##0.000\);_(* &quot;-&quot;??_);_(@_)"/>
    <numFmt numFmtId="212" formatCode="_(* #,##0.00000_);_(* \(#,##0.00000\);_(* &quot;-&quot;??_);_(@_)"/>
    <numFmt numFmtId="213" formatCode="_(* #,##0.000000_);_(* \(#,##0.000000\);_(* &quot;-&quot;??_);_(@_)"/>
    <numFmt numFmtId="214" formatCode="_(* #,##0.0000000_);_(* \(#,##0.0000000\);_(* &quot;-&quot;??_);_(@_)"/>
    <numFmt numFmtId="215" formatCode="_(* #,##0.00000000_);_(* \(#,##0.00000000\);_(* &quot;-&quot;??_);_(@_)"/>
    <numFmt numFmtId="216" formatCode="[$-409]h:mm:ss\ AM/PM"/>
    <numFmt numFmtId="217" formatCode="0_)"/>
    <numFmt numFmtId="218" formatCode="m/d/yy;@"/>
    <numFmt numFmtId="219" formatCode="0_);\(0\)"/>
    <numFmt numFmtId="220" formatCode="_ * #,##0_ ;_ * \-#,##0_ ;_ * &quot;-&quot;??_ ;_ @_ "/>
    <numFmt numFmtId="221" formatCode="[$-809]dd\ mmmm\ yyyy"/>
  </numFmts>
  <fonts count="66">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2"/>
    </font>
    <font>
      <u val="single"/>
      <sz val="10"/>
      <color indexed="12"/>
      <name val="Arial"/>
      <family val="2"/>
    </font>
    <font>
      <sz val="10"/>
      <color indexed="8"/>
      <name val="MS Sans Serif"/>
      <family val="2"/>
    </font>
    <font>
      <b/>
      <sz val="10"/>
      <name val="Verdana"/>
      <family val="2"/>
    </font>
    <font>
      <sz val="10"/>
      <name val="Verdana"/>
      <family val="2"/>
    </font>
    <font>
      <sz val="10"/>
      <color indexed="10"/>
      <name val="Verdana"/>
      <family val="2"/>
    </font>
    <font>
      <sz val="8"/>
      <name val="Arial"/>
      <family val="2"/>
    </font>
    <font>
      <sz val="10"/>
      <color indexed="12"/>
      <name val="Verdana"/>
      <family val="2"/>
    </font>
    <font>
      <b/>
      <sz val="11"/>
      <name val="Verdana"/>
      <family val="2"/>
    </font>
    <font>
      <b/>
      <u val="single"/>
      <sz val="10"/>
      <name val="Verdana"/>
      <family val="2"/>
    </font>
    <font>
      <sz val="8"/>
      <name val="Calibri"/>
      <family val="2"/>
    </font>
    <font>
      <sz val="11"/>
      <name val="Verdana"/>
      <family val="2"/>
    </font>
    <font>
      <u val="single"/>
      <sz val="10"/>
      <color indexed="12"/>
      <name val="Verdana"/>
      <family val="2"/>
    </font>
    <font>
      <b/>
      <sz val="12"/>
      <name val="Verdana"/>
      <family val="2"/>
    </font>
    <font>
      <b/>
      <u val="single"/>
      <sz val="12"/>
      <name val="Verdana"/>
      <family val="2"/>
    </font>
    <font>
      <sz val="12"/>
      <name val="Verdana"/>
      <family val="2"/>
    </font>
    <font>
      <b/>
      <sz val="9"/>
      <name val="Verdana"/>
      <family val="2"/>
    </font>
    <font>
      <sz val="9"/>
      <name val="Verdana"/>
      <family val="2"/>
    </font>
    <font>
      <b/>
      <sz val="10"/>
      <color indexed="8"/>
      <name val="Verdana"/>
      <family val="2"/>
    </font>
    <font>
      <sz val="10"/>
      <color indexed="8"/>
      <name val="Verdana"/>
      <family val="2"/>
    </font>
    <font>
      <u val="single"/>
      <sz val="10"/>
      <name val="Verdana"/>
      <family val="2"/>
    </font>
    <font>
      <u val="single"/>
      <sz val="11"/>
      <color indexed="12"/>
      <name val="Calibri"/>
      <family val="2"/>
    </font>
    <font>
      <b/>
      <sz val="9"/>
      <name val="Times New Roman"/>
      <family val="1"/>
    </font>
    <font>
      <sz val="10"/>
      <name val="Times New Roman"/>
      <family val="1"/>
    </font>
    <font>
      <sz val="9"/>
      <name val="Times New Roman"/>
      <family val="1"/>
    </font>
    <font>
      <sz val="9"/>
      <name val="Tahoma"/>
      <family val="2"/>
    </font>
    <font>
      <b/>
      <sz val="9"/>
      <name val="Tahoma"/>
      <family val="2"/>
    </font>
    <font>
      <b/>
      <sz val="10"/>
      <name val="Tahoma"/>
      <family val="2"/>
    </font>
    <font>
      <sz val="10"/>
      <name val="Tahoma"/>
      <family val="2"/>
    </font>
    <font>
      <b/>
      <sz val="11"/>
      <name val="Tahoma"/>
      <family val="2"/>
    </font>
    <font>
      <sz val="11"/>
      <name val="Tahoma"/>
      <family val="2"/>
    </font>
    <font>
      <sz val="10"/>
      <color indexed="9"/>
      <name val="Verdana"/>
      <family val="2"/>
    </font>
    <font>
      <b/>
      <sz val="10"/>
      <color indexed="9"/>
      <name val="Verdana"/>
      <family val="2"/>
    </font>
    <font>
      <sz val="10"/>
      <color indexed="9"/>
      <name val="Arial"/>
      <family val="2"/>
    </font>
    <font>
      <b/>
      <sz val="10"/>
      <name val="Calibri"/>
      <family val="2"/>
    </font>
    <font>
      <sz val="10"/>
      <name val="Calibri"/>
      <family val="2"/>
    </font>
    <font>
      <b/>
      <u val="single"/>
      <sz val="10"/>
      <name val="Calibri"/>
      <family val="2"/>
    </font>
    <font>
      <b/>
      <sz val="10"/>
      <color indexed="10"/>
      <name val="Verdana"/>
      <family val="2"/>
    </font>
    <font>
      <sz val="8"/>
      <name val="Segoe UI"/>
      <family val="2"/>
    </font>
    <font>
      <sz val="11"/>
      <color theme="1"/>
      <name val="Calibri"/>
      <family val="2"/>
    </font>
    <font>
      <sz val="10"/>
      <color rgb="FFFF0000"/>
      <name val="Verdana"/>
      <family val="2"/>
    </font>
    <font>
      <sz val="10"/>
      <color theme="0"/>
      <name val="Verdana"/>
      <family val="2"/>
    </font>
    <font>
      <b/>
      <sz val="11"/>
      <color theme="1"/>
      <name val="Calibri"/>
      <family val="2"/>
    </font>
    <font>
      <b/>
      <sz val="10"/>
      <color theme="0"/>
      <name val="Verdana"/>
      <family val="2"/>
    </font>
    <font>
      <sz val="10"/>
      <color theme="0"/>
      <name val="Arial"/>
      <family val="2"/>
    </font>
    <font>
      <b/>
      <sz val="10"/>
      <color rgb="FFFF0000"/>
      <name val="Verdana"/>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0000"/>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hair"/>
      <bottom style="hair"/>
    </border>
    <border>
      <left style="hair"/>
      <right style="hair"/>
      <top>
        <color indexed="63"/>
      </top>
      <bottom style="hair"/>
    </border>
    <border>
      <left style="thin"/>
      <right style="thin"/>
      <top style="thin"/>
      <bottom>
        <color indexed="63"/>
      </bottom>
    </border>
    <border>
      <left style="hair"/>
      <right style="hair"/>
      <top style="thin"/>
      <bottom style="hair"/>
    </border>
    <border>
      <left style="dotted"/>
      <right style="dotted"/>
      <top style="dotted"/>
      <bottom style="dotted"/>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style="hair"/>
      <right style="hair"/>
      <top style="dashed"/>
      <bottom style="dashed"/>
    </border>
    <border>
      <left>
        <color indexed="63"/>
      </left>
      <right style="hair"/>
      <top style="hair"/>
      <bottom style="hair"/>
    </border>
    <border>
      <left style="dashed"/>
      <right style="dashed"/>
      <top style="dashed"/>
      <bottom style="dashed"/>
    </border>
    <border>
      <left>
        <color indexed="63"/>
      </left>
      <right>
        <color indexed="63"/>
      </right>
      <top>
        <color indexed="63"/>
      </top>
      <bottom style="mediumDashed"/>
    </border>
    <border>
      <left style="thin"/>
      <right style="mediumDashed"/>
      <top style="mediumDashed"/>
      <bottom style="thin"/>
    </border>
    <border>
      <left style="hair"/>
      <right style="mediumDashed"/>
      <top style="thin"/>
      <bottom style="hair"/>
    </border>
    <border>
      <left style="hair"/>
      <right style="mediumDashed"/>
      <top style="hair"/>
      <bottom style="hair"/>
    </border>
    <border>
      <left style="thin"/>
      <right style="thin"/>
      <top>
        <color indexed="63"/>
      </top>
      <bottom>
        <color indexed="63"/>
      </bottom>
    </border>
    <border>
      <left style="hair"/>
      <right style="hair"/>
      <top style="hair"/>
      <bottom style="mediumDashed"/>
    </border>
    <border>
      <left style="hair"/>
      <right>
        <color indexed="63"/>
      </right>
      <top style="thin"/>
      <bottom style="hair"/>
    </border>
    <border>
      <left style="hair"/>
      <right>
        <color indexed="63"/>
      </right>
      <top style="hair"/>
      <bottom style="hair"/>
    </border>
    <border>
      <left style="thin"/>
      <right>
        <color indexed="63"/>
      </right>
      <top>
        <color indexed="63"/>
      </top>
      <bottom style="thin"/>
    </border>
    <border>
      <left style="thin"/>
      <right style="mediumDashed"/>
      <top style="mediumDashed"/>
      <bottom>
        <color indexed="63"/>
      </bottom>
    </border>
    <border>
      <left style="hair"/>
      <right>
        <color indexed="63"/>
      </right>
      <top>
        <color indexed="63"/>
      </top>
      <bottom>
        <color indexed="63"/>
      </bottom>
    </border>
    <border>
      <left style="thin"/>
      <right style="thin"/>
      <top style="mediumDashed"/>
      <bottom style="thin"/>
    </border>
    <border>
      <left style="thin"/>
      <right style="thin"/>
      <top style="mediumDashed"/>
      <bottom>
        <color indexed="63"/>
      </bottom>
    </border>
    <border>
      <left style="hair"/>
      <right style="mediumDashed"/>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hair"/>
      <right style="hair"/>
      <top style="hair"/>
      <bottom>
        <color indexed="63"/>
      </bottom>
    </border>
    <border>
      <left style="thin"/>
      <right style="hair"/>
      <top style="thin"/>
      <bottom style="hair"/>
    </border>
    <border>
      <left style="hair"/>
      <right style="thin"/>
      <top style="thin"/>
      <bottom style="hair"/>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hair"/>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5"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0" fontId="19"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11">
    <xf numFmtId="0" fontId="0" fillId="0" borderId="0" xfId="0" applyAlignment="1">
      <alignment/>
    </xf>
    <xf numFmtId="0" fontId="1" fillId="20" borderId="10" xfId="0" applyFont="1" applyFill="1" applyBorder="1" applyAlignment="1">
      <alignment/>
    </xf>
    <xf numFmtId="0" fontId="23" fillId="0" borderId="0" xfId="0" applyFont="1" applyAlignment="1">
      <alignment/>
    </xf>
    <xf numFmtId="0" fontId="24" fillId="0" borderId="0" xfId="0" applyFont="1" applyAlignment="1">
      <alignment/>
    </xf>
    <xf numFmtId="0" fontId="23" fillId="0" borderId="0" xfId="0" applyFont="1" applyAlignment="1">
      <alignment horizontal="center"/>
    </xf>
    <xf numFmtId="0" fontId="0" fillId="23" borderId="11" xfId="0" applyFill="1" applyBorder="1" applyAlignment="1">
      <alignment/>
    </xf>
    <xf numFmtId="0" fontId="22" fillId="20" borderId="10" xfId="0" applyFont="1" applyFill="1" applyBorder="1" applyAlignment="1">
      <alignment/>
    </xf>
    <xf numFmtId="0" fontId="23" fillId="24" borderId="10" xfId="0" applyFont="1" applyFill="1" applyBorder="1" applyAlignment="1" applyProtection="1">
      <alignment/>
      <protection/>
    </xf>
    <xf numFmtId="0" fontId="23" fillId="23" borderId="10" xfId="0" applyFont="1" applyFill="1" applyBorder="1" applyAlignment="1" applyProtection="1">
      <alignment/>
      <protection locked="0"/>
    </xf>
    <xf numFmtId="0" fontId="23" fillId="0" borderId="10" xfId="0" applyFont="1" applyFill="1" applyBorder="1" applyAlignment="1" applyProtection="1">
      <alignment/>
      <protection/>
    </xf>
    <xf numFmtId="0" fontId="26" fillId="0" borderId="0" xfId="0" applyFont="1" applyAlignment="1">
      <alignment/>
    </xf>
    <xf numFmtId="0" fontId="23" fillId="0" borderId="0" xfId="0" applyFont="1" applyAlignment="1">
      <alignment vertical="top"/>
    </xf>
    <xf numFmtId="0" fontId="24" fillId="0" borderId="0" xfId="0" applyFont="1" applyAlignment="1">
      <alignment vertical="top"/>
    </xf>
    <xf numFmtId="0" fontId="0" fillId="24" borderId="11" xfId="0" applyFill="1" applyBorder="1" applyAlignment="1">
      <alignment horizontal="center"/>
    </xf>
    <xf numFmtId="0" fontId="0" fillId="23" borderId="12" xfId="0" applyFill="1" applyBorder="1" applyAlignment="1">
      <alignment/>
    </xf>
    <xf numFmtId="0" fontId="0" fillId="0" borderId="13" xfId="0" applyBorder="1" applyAlignment="1">
      <alignment/>
    </xf>
    <xf numFmtId="0" fontId="0" fillId="23" borderId="11" xfId="0" applyFill="1" applyBorder="1" applyAlignment="1">
      <alignment shrinkToFit="1"/>
    </xf>
    <xf numFmtId="200" fontId="0" fillId="23" borderId="12" xfId="0" applyNumberFormat="1" applyFill="1" applyBorder="1" applyAlignment="1">
      <alignment/>
    </xf>
    <xf numFmtId="200" fontId="0" fillId="23" borderId="11" xfId="0" applyNumberFormat="1" applyFill="1" applyBorder="1" applyAlignment="1">
      <alignment/>
    </xf>
    <xf numFmtId="0" fontId="0" fillId="0" borderId="0" xfId="0" applyAlignment="1">
      <alignment horizontal="centerContinuous"/>
    </xf>
    <xf numFmtId="0" fontId="23" fillId="0" borderId="0" xfId="0" applyFont="1" applyAlignment="1">
      <alignment horizontal="right"/>
    </xf>
    <xf numFmtId="0" fontId="23" fillId="0" borderId="0" xfId="0" applyFont="1" applyBorder="1" applyAlignment="1">
      <alignment horizontal="right"/>
    </xf>
    <xf numFmtId="0" fontId="22" fillId="0" borderId="0" xfId="0" applyFont="1" applyAlignment="1">
      <alignment/>
    </xf>
    <xf numFmtId="0" fontId="22" fillId="23" borderId="11" xfId="0" applyFont="1" applyFill="1" applyBorder="1" applyAlignment="1" applyProtection="1">
      <alignment wrapText="1"/>
      <protection locked="0"/>
    </xf>
    <xf numFmtId="0" fontId="23" fillId="23" borderId="11" xfId="0" applyFont="1" applyFill="1" applyBorder="1" applyAlignment="1" applyProtection="1">
      <alignment/>
      <protection locked="0"/>
    </xf>
    <xf numFmtId="0" fontId="23" fillId="0" borderId="0" xfId="0" applyFont="1" applyAlignment="1">
      <alignment horizontal="left"/>
    </xf>
    <xf numFmtId="0" fontId="22" fillId="20" borderId="13" xfId="0" applyFont="1" applyFill="1" applyBorder="1" applyAlignment="1">
      <alignment horizontal="center" wrapText="1"/>
    </xf>
    <xf numFmtId="0" fontId="23" fillId="0" borderId="0" xfId="0" applyFont="1" applyFill="1" applyAlignment="1">
      <alignment/>
    </xf>
    <xf numFmtId="0" fontId="22" fillId="0" borderId="0" xfId="0" applyFont="1" applyFill="1" applyAlignment="1">
      <alignment/>
    </xf>
    <xf numFmtId="14" fontId="23" fillId="23" borderId="11" xfId="0" applyNumberFormat="1" applyFont="1" applyFill="1" applyBorder="1" applyAlignment="1" applyProtection="1">
      <alignment/>
      <protection locked="0"/>
    </xf>
    <xf numFmtId="0" fontId="22" fillId="23" borderId="11" xfId="0" applyFont="1" applyFill="1" applyBorder="1" applyAlignment="1" applyProtection="1">
      <alignment/>
      <protection locked="0"/>
    </xf>
    <xf numFmtId="49" fontId="23" fillId="23" borderId="11" xfId="0" applyNumberFormat="1" applyFont="1" applyFill="1" applyBorder="1" applyAlignment="1" applyProtection="1">
      <alignment/>
      <protection locked="0"/>
    </xf>
    <xf numFmtId="0" fontId="23" fillId="23" borderId="12" xfId="0" applyFont="1" applyFill="1" applyBorder="1" applyAlignment="1">
      <alignment/>
    </xf>
    <xf numFmtId="0" fontId="23" fillId="23" borderId="11" xfId="0" applyFont="1" applyFill="1" applyBorder="1" applyAlignment="1">
      <alignment/>
    </xf>
    <xf numFmtId="0" fontId="22" fillId="0" borderId="0" xfId="0" applyFont="1" applyAlignment="1">
      <alignment horizontal="right"/>
    </xf>
    <xf numFmtId="0" fontId="23" fillId="23" borderId="14" xfId="0" applyFont="1" applyFill="1" applyBorder="1" applyAlignment="1" applyProtection="1">
      <alignment/>
      <protection locked="0"/>
    </xf>
    <xf numFmtId="0" fontId="23" fillId="0" borderId="0" xfId="0" applyFont="1" applyFill="1" applyBorder="1" applyAlignment="1">
      <alignment/>
    </xf>
    <xf numFmtId="0" fontId="23" fillId="0" borderId="0" xfId="0" applyFont="1" applyBorder="1" applyAlignment="1">
      <alignment/>
    </xf>
    <xf numFmtId="0" fontId="22" fillId="20" borderId="13" xfId="0" applyFont="1" applyFill="1" applyBorder="1" applyAlignment="1">
      <alignment horizontal="center"/>
    </xf>
    <xf numFmtId="0" fontId="22" fillId="20" borderId="10" xfId="0" applyFont="1" applyFill="1" applyBorder="1" applyAlignment="1">
      <alignment horizontal="center" vertical="top" wrapText="1"/>
    </xf>
    <xf numFmtId="0" fontId="23" fillId="0" borderId="11" xfId="0" applyFont="1" applyBorder="1" applyAlignment="1">
      <alignment horizontal="center"/>
    </xf>
    <xf numFmtId="0" fontId="23" fillId="23" borderId="12" xfId="0" applyFont="1" applyFill="1" applyBorder="1" applyAlignment="1" applyProtection="1">
      <alignment/>
      <protection locked="0"/>
    </xf>
    <xf numFmtId="171" fontId="23" fillId="23" borderId="11" xfId="43" applyFont="1" applyFill="1" applyBorder="1" applyAlignment="1" applyProtection="1">
      <alignment/>
      <protection locked="0"/>
    </xf>
    <xf numFmtId="2" fontId="23" fillId="23" borderId="11" xfId="0" applyNumberFormat="1" applyFont="1" applyFill="1" applyBorder="1" applyAlignment="1" applyProtection="1">
      <alignment/>
      <protection locked="0"/>
    </xf>
    <xf numFmtId="0" fontId="23" fillId="23" borderId="15" xfId="0" applyFont="1" applyFill="1" applyBorder="1" applyAlignment="1" applyProtection="1">
      <alignment/>
      <protection locked="0"/>
    </xf>
    <xf numFmtId="0" fontId="23" fillId="0" borderId="0" xfId="0" applyFont="1" applyAlignment="1">
      <alignment wrapText="1"/>
    </xf>
    <xf numFmtId="0" fontId="22" fillId="0" borderId="16" xfId="0" applyFont="1" applyBorder="1" applyAlignment="1">
      <alignment horizontal="center"/>
    </xf>
    <xf numFmtId="0" fontId="22" fillId="0" borderId="16" xfId="0" applyFont="1" applyBorder="1" applyAlignment="1">
      <alignment horizontal="center" wrapText="1"/>
    </xf>
    <xf numFmtId="0" fontId="23" fillId="23" borderId="15" xfId="0" applyFont="1" applyFill="1" applyBorder="1" applyAlignment="1" applyProtection="1">
      <alignment wrapText="1"/>
      <protection locked="0"/>
    </xf>
    <xf numFmtId="0" fontId="23" fillId="23" borderId="15" xfId="0" applyFont="1" applyFill="1" applyBorder="1" applyAlignment="1" applyProtection="1">
      <alignment horizontal="left" wrapText="1"/>
      <protection locked="0"/>
    </xf>
    <xf numFmtId="198" fontId="23" fillId="23" borderId="15" xfId="0" applyNumberFormat="1" applyFont="1" applyFill="1" applyBorder="1" applyAlignment="1" applyProtection="1">
      <alignment wrapText="1"/>
      <protection locked="0"/>
    </xf>
    <xf numFmtId="0" fontId="23" fillId="0" borderId="0" xfId="0" applyFont="1" applyBorder="1" applyAlignment="1">
      <alignment horizontal="center"/>
    </xf>
    <xf numFmtId="2" fontId="23" fillId="23" borderId="11" xfId="0" applyNumberFormat="1" applyFont="1" applyFill="1" applyBorder="1" applyAlignment="1" applyProtection="1">
      <alignment horizontal="center"/>
      <protection locked="0"/>
    </xf>
    <xf numFmtId="0" fontId="23" fillId="0" borderId="11" xfId="0" applyFont="1" applyBorder="1" applyAlignment="1">
      <alignment horizontal="center" wrapText="1"/>
    </xf>
    <xf numFmtId="0" fontId="34" fillId="0" borderId="0" xfId="0" applyFont="1" applyAlignment="1">
      <alignment/>
    </xf>
    <xf numFmtId="0" fontId="23" fillId="0" borderId="0" xfId="0" applyFont="1" applyAlignment="1" applyProtection="1">
      <alignment/>
      <protection/>
    </xf>
    <xf numFmtId="0" fontId="23" fillId="0" borderId="0" xfId="0" applyFont="1" applyFill="1" applyBorder="1" applyAlignment="1" applyProtection="1">
      <alignment vertical="top" wrapText="1"/>
      <protection locked="0"/>
    </xf>
    <xf numFmtId="0" fontId="23" fillId="23" borderId="11" xfId="0" applyFont="1" applyFill="1" applyBorder="1" applyAlignment="1">
      <alignment horizontal="center"/>
    </xf>
    <xf numFmtId="2" fontId="23" fillId="23" borderId="11" xfId="0" applyNumberFormat="1" applyFont="1" applyFill="1" applyBorder="1" applyAlignment="1">
      <alignment/>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0" fontId="22" fillId="0" borderId="0" xfId="0" applyFont="1" applyFill="1" applyAlignment="1" applyProtection="1">
      <alignment/>
      <protection/>
    </xf>
    <xf numFmtId="0" fontId="22" fillId="0" borderId="0" xfId="0" applyFont="1" applyAlignment="1" applyProtection="1">
      <alignment horizontal="right"/>
      <protection/>
    </xf>
    <xf numFmtId="0" fontId="22" fillId="20" borderId="1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12" xfId="0" applyFont="1" applyBorder="1" applyAlignment="1" applyProtection="1">
      <alignment horizontal="center"/>
      <protection/>
    </xf>
    <xf numFmtId="0" fontId="23" fillId="0" borderId="12" xfId="0" applyFont="1" applyBorder="1" applyAlignment="1" applyProtection="1">
      <alignment/>
      <protection/>
    </xf>
    <xf numFmtId="0" fontId="23" fillId="0" borderId="11" xfId="0" applyFont="1" applyBorder="1" applyAlignment="1" applyProtection="1">
      <alignment horizontal="center"/>
      <protection/>
    </xf>
    <xf numFmtId="2" fontId="23" fillId="0" borderId="11" xfId="0" applyNumberFormat="1" applyFont="1" applyBorder="1" applyAlignment="1" applyProtection="1">
      <alignment/>
      <protection/>
    </xf>
    <xf numFmtId="9" fontId="23" fillId="23" borderId="11" xfId="77" applyFont="1" applyFill="1" applyBorder="1" applyAlignment="1" applyProtection="1">
      <alignment horizontal="center"/>
      <protection locked="0"/>
    </xf>
    <xf numFmtId="2" fontId="23" fillId="0" borderId="0" xfId="0" applyNumberFormat="1" applyFont="1" applyAlignment="1" applyProtection="1">
      <alignment/>
      <protection/>
    </xf>
    <xf numFmtId="0" fontId="23" fillId="0" borderId="11" xfId="0" applyFont="1" applyBorder="1" applyAlignment="1" applyProtection="1">
      <alignment/>
      <protection locked="0"/>
    </xf>
    <xf numFmtId="9" fontId="23" fillId="0" borderId="11" xfId="77" applyFont="1" applyBorder="1" applyAlignment="1" applyProtection="1">
      <alignment horizontal="center"/>
      <protection/>
    </xf>
    <xf numFmtId="0" fontId="23" fillId="0" borderId="11" xfId="0" applyFont="1" applyBorder="1" applyAlignment="1" applyProtection="1">
      <alignment/>
      <protection/>
    </xf>
    <xf numFmtId="0" fontId="23" fillId="0" borderId="11" xfId="0" applyFont="1" applyBorder="1" applyAlignment="1" applyProtection="1">
      <alignment wrapText="1"/>
      <protection/>
    </xf>
    <xf numFmtId="0" fontId="23" fillId="0" borderId="11" xfId="0" applyFont="1" applyBorder="1" applyAlignment="1" applyProtection="1">
      <alignment wrapText="1"/>
      <protection locked="0"/>
    </xf>
    <xf numFmtId="9" fontId="23" fillId="0" borderId="0" xfId="77" applyFont="1" applyAlignment="1" applyProtection="1">
      <alignment horizontal="center"/>
      <protection/>
    </xf>
    <xf numFmtId="0" fontId="23" fillId="0" borderId="17" xfId="0" applyFont="1" applyBorder="1" applyAlignment="1" applyProtection="1">
      <alignment horizontal="center"/>
      <protection/>
    </xf>
    <xf numFmtId="0" fontId="22" fillId="0" borderId="17" xfId="0" applyFont="1" applyBorder="1" applyAlignment="1" applyProtection="1">
      <alignment/>
      <protection/>
    </xf>
    <xf numFmtId="2" fontId="22" fillId="0" borderId="17" xfId="0" applyNumberFormat="1" applyFont="1" applyBorder="1" applyAlignment="1" applyProtection="1">
      <alignment/>
      <protection/>
    </xf>
    <xf numFmtId="2" fontId="23" fillId="0" borderId="17" xfId="0" applyNumberFormat="1" applyFont="1" applyBorder="1" applyAlignment="1" applyProtection="1">
      <alignment/>
      <protection/>
    </xf>
    <xf numFmtId="0" fontId="23" fillId="0" borderId="0" xfId="0" applyFont="1" applyBorder="1" applyAlignment="1" applyProtection="1">
      <alignment horizontal="center"/>
      <protection/>
    </xf>
    <xf numFmtId="0" fontId="23" fillId="0" borderId="0" xfId="0" applyFont="1" applyBorder="1" applyAlignment="1" applyProtection="1">
      <alignment/>
      <protection/>
    </xf>
    <xf numFmtId="2" fontId="23" fillId="0" borderId="0" xfId="0" applyNumberFormat="1" applyFont="1" applyBorder="1" applyAlignment="1" applyProtection="1">
      <alignment/>
      <protection/>
    </xf>
    <xf numFmtId="0" fontId="22" fillId="20" borderId="18" xfId="0" applyFont="1" applyFill="1" applyBorder="1" applyAlignment="1" applyProtection="1">
      <alignment horizontal="center" vertical="center" wrapText="1"/>
      <protection/>
    </xf>
    <xf numFmtId="0" fontId="22" fillId="24" borderId="0" xfId="0" applyFont="1" applyFill="1" applyBorder="1" applyAlignment="1" applyProtection="1">
      <alignment horizontal="center" vertical="center" wrapText="1"/>
      <protection/>
    </xf>
    <xf numFmtId="0" fontId="22" fillId="0" borderId="0" xfId="0" applyFont="1" applyAlignment="1" applyProtection="1">
      <alignment/>
      <protection/>
    </xf>
    <xf numFmtId="14" fontId="23" fillId="23" borderId="0" xfId="0" applyNumberFormat="1" applyFont="1" applyFill="1" applyAlignment="1" applyProtection="1">
      <alignment/>
      <protection locked="0"/>
    </xf>
    <xf numFmtId="2" fontId="22" fillId="23" borderId="0" xfId="0" applyNumberFormat="1" applyFont="1" applyFill="1" applyAlignment="1" applyProtection="1">
      <alignment/>
      <protection locked="0"/>
    </xf>
    <xf numFmtId="2" fontId="23" fillId="23" borderId="0" xfId="0" applyNumberFormat="1" applyFont="1" applyFill="1" applyAlignment="1" applyProtection="1">
      <alignment/>
      <protection locked="0"/>
    </xf>
    <xf numFmtId="0" fontId="23" fillId="24" borderId="0" xfId="0" applyFont="1" applyFill="1" applyAlignment="1" applyProtection="1">
      <alignment/>
      <protection/>
    </xf>
    <xf numFmtId="0" fontId="23" fillId="23" borderId="0" xfId="0" applyFont="1" applyFill="1" applyAlignment="1" applyProtection="1">
      <alignment/>
      <protection locked="0"/>
    </xf>
    <xf numFmtId="2" fontId="23" fillId="23" borderId="0" xfId="0" applyNumberFormat="1" applyFont="1" applyFill="1" applyAlignment="1" applyProtection="1" quotePrefix="1">
      <alignment/>
      <protection locked="0"/>
    </xf>
    <xf numFmtId="14" fontId="23" fillId="23" borderId="0" xfId="0" applyNumberFormat="1" applyFont="1" applyFill="1" applyAlignment="1" applyProtection="1" quotePrefix="1">
      <alignment/>
      <protection locked="0"/>
    </xf>
    <xf numFmtId="0" fontId="23" fillId="0" borderId="10" xfId="0" applyFont="1" applyBorder="1" applyAlignment="1" applyProtection="1">
      <alignment/>
      <protection/>
    </xf>
    <xf numFmtId="2" fontId="23" fillId="0" borderId="10" xfId="0" applyNumberFormat="1" applyFont="1" applyBorder="1" applyAlignment="1" applyProtection="1">
      <alignment/>
      <protection/>
    </xf>
    <xf numFmtId="2" fontId="23" fillId="24" borderId="0" xfId="0" applyNumberFormat="1" applyFont="1" applyFill="1" applyBorder="1" applyAlignment="1" applyProtection="1">
      <alignment/>
      <protection/>
    </xf>
    <xf numFmtId="0" fontId="23" fillId="0" borderId="0" xfId="0" applyFont="1" applyAlignment="1">
      <alignment horizontal="center" vertical="top"/>
    </xf>
    <xf numFmtId="0" fontId="35" fillId="20" borderId="18" xfId="0" applyFont="1" applyFill="1" applyBorder="1" applyAlignment="1">
      <alignment vertical="top"/>
    </xf>
    <xf numFmtId="0" fontId="35" fillId="20" borderId="19" xfId="0" applyFont="1" applyFill="1" applyBorder="1" applyAlignment="1">
      <alignment vertical="top"/>
    </xf>
    <xf numFmtId="0" fontId="30" fillId="0" borderId="0" xfId="0" applyFont="1" applyAlignment="1">
      <alignment/>
    </xf>
    <xf numFmtId="0" fontId="30" fillId="0" borderId="0" xfId="0" applyFont="1" applyAlignment="1">
      <alignment/>
    </xf>
    <xf numFmtId="0" fontId="30" fillId="0" borderId="0" xfId="0" applyFont="1" applyAlignment="1">
      <alignment wrapText="1"/>
    </xf>
    <xf numFmtId="49" fontId="23" fillId="0" borderId="11" xfId="0" applyNumberFormat="1" applyFont="1" applyFill="1" applyBorder="1" applyAlignment="1" applyProtection="1">
      <alignment/>
      <protection locked="0"/>
    </xf>
    <xf numFmtId="1" fontId="23" fillId="0" borderId="11" xfId="0" applyNumberFormat="1" applyFont="1" applyFill="1" applyBorder="1" applyAlignment="1">
      <alignment/>
    </xf>
    <xf numFmtId="1" fontId="23" fillId="0" borderId="11" xfId="0" applyNumberFormat="1" applyFont="1" applyFill="1" applyBorder="1" applyAlignment="1" applyProtection="1">
      <alignment/>
      <protection/>
    </xf>
    <xf numFmtId="0" fontId="38" fillId="0" borderId="0" xfId="70" applyFont="1">
      <alignment/>
      <protection/>
    </xf>
    <xf numFmtId="2" fontId="38" fillId="0" borderId="0" xfId="70" applyNumberFormat="1" applyFont="1">
      <alignment/>
      <protection/>
    </xf>
    <xf numFmtId="14" fontId="38" fillId="0" borderId="0" xfId="70" applyNumberFormat="1" applyFont="1">
      <alignment/>
      <protection/>
    </xf>
    <xf numFmtId="2" fontId="23" fillId="23" borderId="11" xfId="0" applyNumberFormat="1" applyFont="1" applyFill="1" applyBorder="1" applyAlignment="1" applyProtection="1">
      <alignment/>
      <protection/>
    </xf>
    <xf numFmtId="2" fontId="23" fillId="0" borderId="11" xfId="0" applyNumberFormat="1" applyFont="1" applyFill="1" applyBorder="1" applyAlignment="1" applyProtection="1">
      <alignment/>
      <protection/>
    </xf>
    <xf numFmtId="2" fontId="23" fillId="23" borderId="11" xfId="0" applyNumberFormat="1" applyFont="1" applyFill="1" applyBorder="1" applyAlignment="1" applyProtection="1">
      <alignment horizontal="center"/>
      <protection/>
    </xf>
    <xf numFmtId="2" fontId="23" fillId="0" borderId="11" xfId="0" applyNumberFormat="1" applyFont="1" applyFill="1" applyBorder="1" applyAlignment="1" applyProtection="1">
      <alignment horizontal="center"/>
      <protection/>
    </xf>
    <xf numFmtId="9" fontId="23" fillId="0" borderId="11" xfId="77" applyFont="1" applyFill="1" applyBorder="1" applyAlignment="1" applyProtection="1">
      <alignment horizontal="center"/>
      <protection locked="0"/>
    </xf>
    <xf numFmtId="0" fontId="22" fillId="0" borderId="11" xfId="0" applyFont="1" applyFill="1" applyBorder="1" applyAlignment="1" applyProtection="1">
      <alignment/>
      <protection locked="0"/>
    </xf>
    <xf numFmtId="0" fontId="22" fillId="0" borderId="0" xfId="0" applyFont="1" applyFill="1" applyBorder="1" applyAlignment="1">
      <alignment/>
    </xf>
    <xf numFmtId="0" fontId="38" fillId="0" borderId="0" xfId="71" applyFont="1">
      <alignment/>
      <protection/>
    </xf>
    <xf numFmtId="2" fontId="38" fillId="0" borderId="0" xfId="71" applyNumberFormat="1" applyFont="1">
      <alignment/>
      <protection/>
    </xf>
    <xf numFmtId="14" fontId="38" fillId="0" borderId="0" xfId="71" applyNumberFormat="1" applyFont="1">
      <alignment/>
      <protection/>
    </xf>
    <xf numFmtId="0" fontId="20" fillId="0" borderId="0" xfId="60" applyAlignment="1" applyProtection="1">
      <alignment/>
      <protection/>
    </xf>
    <xf numFmtId="0" fontId="31" fillId="0" borderId="16" xfId="60" applyFont="1" applyBorder="1" applyAlignment="1" applyProtection="1">
      <alignment/>
      <protection/>
    </xf>
    <xf numFmtId="0" fontId="20" fillId="0" borderId="16" xfId="60" applyBorder="1" applyAlignment="1" applyProtection="1">
      <alignment/>
      <protection/>
    </xf>
    <xf numFmtId="0" fontId="20" fillId="0" borderId="0" xfId="60" applyFill="1" applyAlignment="1" applyProtection="1">
      <alignment horizontal="left"/>
      <protection/>
    </xf>
    <xf numFmtId="0" fontId="23" fillId="0" borderId="20" xfId="60" applyFont="1" applyFill="1" applyBorder="1" applyAlignment="1" applyProtection="1">
      <alignment vertical="top" wrapText="1"/>
      <protection/>
    </xf>
    <xf numFmtId="0" fontId="23" fillId="23" borderId="12" xfId="0" applyFont="1" applyFill="1" applyBorder="1" applyAlignment="1" applyProtection="1">
      <alignment vertical="top" wrapText="1"/>
      <protection locked="0"/>
    </xf>
    <xf numFmtId="0" fontId="23" fillId="23" borderId="11" xfId="0" applyFont="1" applyFill="1" applyBorder="1" applyAlignment="1" applyProtection="1">
      <alignment vertical="top" wrapText="1"/>
      <protection locked="0"/>
    </xf>
    <xf numFmtId="0" fontId="23" fillId="23" borderId="21" xfId="0" applyFont="1" applyFill="1" applyBorder="1" applyAlignment="1" applyProtection="1">
      <alignment vertical="top" wrapText="1"/>
      <protection locked="0"/>
    </xf>
    <xf numFmtId="0" fontId="22" fillId="20" borderId="10" xfId="0" applyFont="1" applyFill="1" applyBorder="1" applyAlignment="1">
      <alignment horizontal="left" vertical="top" wrapText="1"/>
    </xf>
    <xf numFmtId="0" fontId="23" fillId="0" borderId="0" xfId="0" applyFont="1" applyFill="1" applyBorder="1" applyAlignment="1">
      <alignment horizontal="center" vertical="top" wrapText="1"/>
    </xf>
    <xf numFmtId="0" fontId="22" fillId="0" borderId="0" xfId="60" applyFont="1" applyFill="1" applyBorder="1" applyAlignment="1" applyProtection="1">
      <alignment vertical="top" wrapText="1"/>
      <protection/>
    </xf>
    <xf numFmtId="0" fontId="23" fillId="0" borderId="11" xfId="0" applyFont="1" applyFill="1" applyBorder="1" applyAlignment="1">
      <alignment horizontal="center" vertical="top" wrapText="1"/>
    </xf>
    <xf numFmtId="0" fontId="23" fillId="23" borderId="20" xfId="0" applyFont="1" applyFill="1" applyBorder="1" applyAlignment="1" applyProtection="1">
      <alignment vertical="top" wrapText="1"/>
      <protection locked="0"/>
    </xf>
    <xf numFmtId="0" fontId="23" fillId="0" borderId="0" xfId="60" applyFont="1" applyFill="1" applyBorder="1" applyAlignment="1" applyProtection="1">
      <alignment vertical="top" wrapText="1"/>
      <protection/>
    </xf>
    <xf numFmtId="0" fontId="23" fillId="0" borderId="22" xfId="0" applyFont="1" applyFill="1" applyBorder="1" applyAlignment="1">
      <alignment horizontal="center" vertical="top" wrapText="1"/>
    </xf>
    <xf numFmtId="0" fontId="23" fillId="23" borderId="22" xfId="0" applyFont="1" applyFill="1" applyBorder="1" applyAlignment="1" applyProtection="1">
      <alignment vertical="top" wrapText="1"/>
      <protection locked="0"/>
    </xf>
    <xf numFmtId="0" fontId="22" fillId="0" borderId="0" xfId="0" applyFont="1" applyFill="1" applyBorder="1" applyAlignment="1">
      <alignment vertical="top" wrapText="1"/>
    </xf>
    <xf numFmtId="0" fontId="23" fillId="0" borderId="22" xfId="0" applyFont="1" applyBorder="1" applyAlignment="1">
      <alignment horizontal="center" vertical="top" wrapText="1"/>
    </xf>
    <xf numFmtId="0" fontId="23" fillId="23" borderId="22" xfId="0" applyFont="1" applyFill="1" applyBorder="1" applyAlignment="1">
      <alignment vertical="top" wrapText="1"/>
    </xf>
    <xf numFmtId="0" fontId="22" fillId="20" borderId="18" xfId="0" applyFont="1" applyFill="1" applyBorder="1" applyAlignment="1">
      <alignment horizontal="center"/>
    </xf>
    <xf numFmtId="0" fontId="36" fillId="20" borderId="18" xfId="65" applyFont="1" applyFill="1" applyBorder="1" applyAlignment="1">
      <alignment horizontal="center" vertical="center"/>
      <protection/>
    </xf>
    <xf numFmtId="0" fontId="36" fillId="20" borderId="18" xfId="65" applyFont="1" applyFill="1" applyBorder="1" applyAlignment="1">
      <alignment horizontal="center" vertical="center" wrapText="1"/>
      <protection/>
    </xf>
    <xf numFmtId="0" fontId="23" fillId="0" borderId="23" xfId="0" applyFont="1" applyFill="1" applyBorder="1" applyAlignment="1">
      <alignment/>
    </xf>
    <xf numFmtId="0" fontId="35" fillId="20" borderId="24" xfId="65" applyFont="1" applyFill="1" applyBorder="1" applyAlignment="1">
      <alignment horizontal="centerContinuous" vertical="top" wrapText="1"/>
      <protection/>
    </xf>
    <xf numFmtId="0" fontId="23" fillId="23" borderId="25" xfId="0" applyFont="1" applyFill="1" applyBorder="1" applyAlignment="1" applyProtection="1">
      <alignment/>
      <protection locked="0"/>
    </xf>
    <xf numFmtId="0" fontId="23" fillId="23" borderId="26" xfId="0" applyFont="1" applyFill="1" applyBorder="1" applyAlignment="1" applyProtection="1">
      <alignment/>
      <protection locked="0"/>
    </xf>
    <xf numFmtId="0" fontId="36" fillId="20" borderId="24" xfId="65" applyFont="1" applyFill="1" applyBorder="1" applyAlignment="1">
      <alignment horizontal="center" vertical="center" wrapText="1"/>
      <protection/>
    </xf>
    <xf numFmtId="0" fontId="22" fillId="20" borderId="27" xfId="0" applyFont="1" applyFill="1" applyBorder="1" applyAlignment="1">
      <alignment horizontal="center"/>
    </xf>
    <xf numFmtId="0" fontId="23" fillId="0" borderId="0" xfId="0" applyFont="1" applyFill="1" applyAlignment="1">
      <alignment horizontal="right"/>
    </xf>
    <xf numFmtId="171" fontId="23" fillId="23" borderId="14" xfId="43" applyFont="1" applyFill="1" applyBorder="1" applyAlignment="1" applyProtection="1">
      <alignment/>
      <protection locked="0"/>
    </xf>
    <xf numFmtId="0" fontId="37" fillId="20" borderId="18" xfId="70" applyFont="1" applyFill="1" applyBorder="1" applyAlignment="1">
      <alignment horizontal="center"/>
      <protection/>
    </xf>
    <xf numFmtId="2" fontId="37" fillId="20" borderId="18" xfId="70" applyNumberFormat="1" applyFont="1" applyFill="1" applyBorder="1" applyAlignment="1">
      <alignment horizontal="center"/>
      <protection/>
    </xf>
    <xf numFmtId="14" fontId="37" fillId="20" borderId="18" xfId="70" applyNumberFormat="1" applyFont="1" applyFill="1" applyBorder="1" applyAlignment="1">
      <alignment horizontal="center"/>
      <protection/>
    </xf>
    <xf numFmtId="0" fontId="31" fillId="0" borderId="0" xfId="60" applyFont="1" applyFill="1" applyAlignment="1" applyProtection="1">
      <alignment/>
      <protection/>
    </xf>
    <xf numFmtId="0" fontId="23" fillId="0" borderId="0" xfId="70" applyFont="1" applyFill="1">
      <alignment/>
      <protection/>
    </xf>
    <xf numFmtId="0" fontId="39" fillId="0" borderId="0" xfId="60" applyFont="1" applyFill="1" applyAlignment="1" applyProtection="1">
      <alignment/>
      <protection/>
    </xf>
    <xf numFmtId="0" fontId="23" fillId="23" borderId="12" xfId="70" applyFont="1" applyFill="1" applyBorder="1" applyAlignment="1">
      <alignment vertical="top" wrapText="1"/>
      <protection/>
    </xf>
    <xf numFmtId="1" fontId="38" fillId="23" borderId="12" xfId="70" applyNumberFormat="1" applyFont="1" applyFill="1" applyBorder="1">
      <alignment/>
      <protection/>
    </xf>
    <xf numFmtId="14" fontId="23" fillId="23" borderId="12" xfId="70" applyNumberFormat="1" applyFont="1" applyFill="1" applyBorder="1" applyAlignment="1" quotePrefix="1">
      <alignment vertical="top"/>
      <protection/>
    </xf>
    <xf numFmtId="14" fontId="38" fillId="23" borderId="12" xfId="70" applyNumberFormat="1" applyFont="1" applyFill="1" applyBorder="1">
      <alignment/>
      <protection/>
    </xf>
    <xf numFmtId="0" fontId="23" fillId="23" borderId="11" xfId="70" applyFont="1" applyFill="1" applyBorder="1" applyAlignment="1">
      <alignment vertical="top" wrapText="1"/>
      <protection/>
    </xf>
    <xf numFmtId="1" fontId="38" fillId="23" borderId="11" xfId="70" applyNumberFormat="1" applyFont="1" applyFill="1" applyBorder="1">
      <alignment/>
      <protection/>
    </xf>
    <xf numFmtId="14" fontId="23" fillId="23" borderId="11" xfId="70" applyNumberFormat="1" applyFont="1" applyFill="1" applyBorder="1" applyAlignment="1" quotePrefix="1">
      <alignment vertical="top"/>
      <protection/>
    </xf>
    <xf numFmtId="14" fontId="38" fillId="23" borderId="11" xfId="70" applyNumberFormat="1" applyFont="1" applyFill="1" applyBorder="1">
      <alignment/>
      <protection/>
    </xf>
    <xf numFmtId="1" fontId="38" fillId="23" borderId="12" xfId="71" applyNumberFormat="1" applyFont="1" applyFill="1" applyBorder="1">
      <alignment/>
      <protection/>
    </xf>
    <xf numFmtId="14" fontId="23" fillId="23" borderId="12" xfId="71" applyNumberFormat="1" applyFont="1" applyFill="1" applyBorder="1" applyAlignment="1" quotePrefix="1">
      <alignment horizontal="right" vertical="top"/>
      <protection/>
    </xf>
    <xf numFmtId="14" fontId="38" fillId="23" borderId="12" xfId="71" applyNumberFormat="1" applyFont="1" applyFill="1" applyBorder="1">
      <alignment/>
      <protection/>
    </xf>
    <xf numFmtId="1" fontId="38" fillId="23" borderId="11" xfId="71" applyNumberFormat="1" applyFont="1" applyFill="1" applyBorder="1">
      <alignment/>
      <protection/>
    </xf>
    <xf numFmtId="14" fontId="23" fillId="23" borderId="11" xfId="71" applyNumberFormat="1" applyFont="1" applyFill="1" applyBorder="1" applyAlignment="1" quotePrefix="1">
      <alignment horizontal="right" vertical="top"/>
      <protection/>
    </xf>
    <xf numFmtId="14" fontId="38" fillId="23" borderId="11" xfId="71" applyNumberFormat="1" applyFont="1" applyFill="1" applyBorder="1">
      <alignment/>
      <protection/>
    </xf>
    <xf numFmtId="0" fontId="37" fillId="20" borderId="18" xfId="71" applyFont="1" applyFill="1" applyBorder="1" applyAlignment="1">
      <alignment horizontal="center"/>
      <protection/>
    </xf>
    <xf numFmtId="2" fontId="37" fillId="20" borderId="18" xfId="71" applyNumberFormat="1" applyFont="1" applyFill="1" applyBorder="1" applyAlignment="1">
      <alignment horizontal="center"/>
      <protection/>
    </xf>
    <xf numFmtId="14" fontId="37" fillId="20" borderId="18" xfId="71" applyNumberFormat="1" applyFont="1" applyFill="1" applyBorder="1" applyAlignment="1">
      <alignment horizontal="center"/>
      <protection/>
    </xf>
    <xf numFmtId="0" fontId="30" fillId="0" borderId="0" xfId="0" applyFont="1" applyFill="1" applyAlignment="1">
      <alignment/>
    </xf>
    <xf numFmtId="0" fontId="22" fillId="20" borderId="27" xfId="0" applyFont="1" applyFill="1" applyBorder="1" applyAlignment="1">
      <alignment horizontal="center" wrapText="1"/>
    </xf>
    <xf numFmtId="49" fontId="23" fillId="0" borderId="28" xfId="0" applyNumberFormat="1" applyFont="1" applyFill="1" applyBorder="1" applyAlignment="1" applyProtection="1">
      <alignment/>
      <protection locked="0"/>
    </xf>
    <xf numFmtId="1" fontId="23" fillId="0" borderId="28" xfId="0" applyNumberFormat="1" applyFont="1" applyFill="1" applyBorder="1" applyAlignment="1">
      <alignment/>
    </xf>
    <xf numFmtId="0" fontId="23" fillId="0" borderId="17" xfId="0" applyFont="1" applyFill="1" applyBorder="1" applyAlignment="1">
      <alignment/>
    </xf>
    <xf numFmtId="1" fontId="23" fillId="23" borderId="11" xfId="0" applyNumberFormat="1" applyFont="1" applyFill="1" applyBorder="1" applyAlignment="1" applyProtection="1">
      <alignment/>
      <protection locked="0"/>
    </xf>
    <xf numFmtId="49" fontId="23" fillId="23" borderId="28" xfId="0" applyNumberFormat="1" applyFont="1" applyFill="1" applyBorder="1" applyAlignment="1" applyProtection="1">
      <alignment/>
      <protection locked="0"/>
    </xf>
    <xf numFmtId="1" fontId="23" fillId="23" borderId="28" xfId="0" applyNumberFormat="1" applyFont="1" applyFill="1" applyBorder="1" applyAlignment="1" applyProtection="1">
      <alignment/>
      <protection locked="0"/>
    </xf>
    <xf numFmtId="1" fontId="23" fillId="0" borderId="28" xfId="0" applyNumberFormat="1" applyFont="1" applyFill="1" applyBorder="1" applyAlignment="1" applyProtection="1">
      <alignment/>
      <protection/>
    </xf>
    <xf numFmtId="1" fontId="38" fillId="23" borderId="28" xfId="71" applyNumberFormat="1" applyFont="1" applyFill="1" applyBorder="1">
      <alignment/>
      <protection/>
    </xf>
    <xf numFmtId="14" fontId="23" fillId="23" borderId="28" xfId="71" applyNumberFormat="1" applyFont="1" applyFill="1" applyBorder="1" applyAlignment="1" quotePrefix="1">
      <alignment horizontal="right" vertical="top"/>
      <protection/>
    </xf>
    <xf numFmtId="0" fontId="23" fillId="23" borderId="28" xfId="70" applyFont="1" applyFill="1" applyBorder="1" applyAlignment="1">
      <alignment vertical="top" wrapText="1"/>
      <protection/>
    </xf>
    <xf numFmtId="1" fontId="38" fillId="23" borderId="28" xfId="70" applyNumberFormat="1" applyFont="1" applyFill="1" applyBorder="1">
      <alignment/>
      <protection/>
    </xf>
    <xf numFmtId="14" fontId="23" fillId="23" borderId="28" xfId="70" applyNumberFormat="1" applyFont="1" applyFill="1" applyBorder="1" applyAlignment="1" quotePrefix="1">
      <alignment vertical="top"/>
      <protection/>
    </xf>
    <xf numFmtId="14" fontId="38" fillId="23" borderId="28" xfId="70" applyNumberFormat="1" applyFont="1" applyFill="1" applyBorder="1">
      <alignment/>
      <protection/>
    </xf>
    <xf numFmtId="0" fontId="22" fillId="0" borderId="0" xfId="0" applyFont="1" applyFill="1" applyAlignment="1">
      <alignment horizontal="right"/>
    </xf>
    <xf numFmtId="0" fontId="27" fillId="0" borderId="0" xfId="0" applyFont="1" applyFill="1" applyAlignment="1">
      <alignment horizontal="right"/>
    </xf>
    <xf numFmtId="2" fontId="23" fillId="23" borderId="28" xfId="0" applyNumberFormat="1" applyFont="1" applyFill="1" applyBorder="1" applyAlignment="1" applyProtection="1">
      <alignment/>
      <protection locked="0"/>
    </xf>
    <xf numFmtId="2" fontId="23" fillId="23" borderId="28" xfId="0" applyNumberFormat="1" applyFont="1" applyFill="1" applyBorder="1" applyAlignment="1">
      <alignment/>
    </xf>
    <xf numFmtId="0" fontId="59" fillId="0" borderId="0" xfId="0" applyFont="1" applyAlignment="1">
      <alignment/>
    </xf>
    <xf numFmtId="0" fontId="60" fillId="0" borderId="0" xfId="0" applyFont="1" applyAlignment="1">
      <alignment/>
    </xf>
    <xf numFmtId="0" fontId="0" fillId="0" borderId="0" xfId="0" applyAlignment="1">
      <alignment horizontal="justify" vertical="top" wrapText="1"/>
    </xf>
    <xf numFmtId="0" fontId="61" fillId="0" borderId="0" xfId="0" applyFont="1" applyAlignment="1">
      <alignment/>
    </xf>
    <xf numFmtId="0" fontId="30" fillId="25" borderId="0" xfId="0" applyFont="1" applyFill="1" applyAlignment="1">
      <alignment/>
    </xf>
    <xf numFmtId="0" fontId="27" fillId="0" borderId="0" xfId="0" applyFont="1" applyFill="1" applyBorder="1" applyAlignment="1">
      <alignment/>
    </xf>
    <xf numFmtId="0" fontId="30" fillId="25" borderId="23" xfId="0" applyFont="1" applyFill="1" applyBorder="1" applyAlignment="1">
      <alignment/>
    </xf>
    <xf numFmtId="0" fontId="27" fillId="25" borderId="18" xfId="65" applyFont="1" applyFill="1" applyBorder="1" applyAlignment="1">
      <alignment horizontal="center" vertical="top"/>
      <protection/>
    </xf>
    <xf numFmtId="0" fontId="27" fillId="25" borderId="18" xfId="65" applyFont="1" applyFill="1" applyBorder="1" applyAlignment="1">
      <alignment horizontal="center" vertical="top" wrapText="1"/>
      <protection/>
    </xf>
    <xf numFmtId="2" fontId="27" fillId="25" borderId="18" xfId="65" applyNumberFormat="1" applyFont="1" applyFill="1" applyBorder="1" applyAlignment="1">
      <alignment horizontal="center" vertical="top"/>
      <protection/>
    </xf>
    <xf numFmtId="0" fontId="30" fillId="25" borderId="11" xfId="65" applyFont="1" applyFill="1" applyBorder="1" applyAlignment="1">
      <alignment vertical="top"/>
      <protection/>
    </xf>
    <xf numFmtId="0" fontId="30" fillId="25" borderId="11" xfId="65" applyFont="1" applyFill="1" applyBorder="1" applyAlignment="1">
      <alignment vertical="top" wrapText="1"/>
      <protection/>
    </xf>
    <xf numFmtId="0" fontId="30" fillId="25" borderId="28" xfId="65" applyFont="1" applyFill="1" applyBorder="1" applyAlignment="1">
      <alignment vertical="top"/>
      <protection/>
    </xf>
    <xf numFmtId="0" fontId="30" fillId="25" borderId="28" xfId="65" applyFont="1" applyFill="1" applyBorder="1" applyAlignment="1">
      <alignment vertical="top" wrapText="1"/>
      <protection/>
    </xf>
    <xf numFmtId="0" fontId="27" fillId="25" borderId="18" xfId="0" applyFont="1" applyFill="1" applyBorder="1" applyAlignment="1">
      <alignment horizontal="center" vertical="top" wrapText="1"/>
    </xf>
    <xf numFmtId="2" fontId="27" fillId="25" borderId="18" xfId="0" applyNumberFormat="1" applyFont="1" applyFill="1" applyBorder="1" applyAlignment="1">
      <alignment horizontal="center" vertical="top" wrapText="1"/>
    </xf>
    <xf numFmtId="14" fontId="27" fillId="25" borderId="18" xfId="0" applyNumberFormat="1" applyFont="1" applyFill="1" applyBorder="1" applyAlignment="1">
      <alignment horizontal="center" vertical="top" wrapText="1"/>
    </xf>
    <xf numFmtId="0" fontId="30" fillId="25" borderId="12" xfId="0" applyFont="1" applyFill="1" applyBorder="1" applyAlignment="1">
      <alignment vertical="top"/>
    </xf>
    <xf numFmtId="0" fontId="30" fillId="25" borderId="12" xfId="65" applyFont="1" applyFill="1" applyBorder="1" applyAlignment="1">
      <alignment vertical="top"/>
      <protection/>
    </xf>
    <xf numFmtId="0" fontId="30" fillId="25" borderId="12" xfId="0" applyFont="1" applyFill="1" applyBorder="1" applyAlignment="1">
      <alignment vertical="top" wrapText="1"/>
    </xf>
    <xf numFmtId="14" fontId="30" fillId="25" borderId="12" xfId="0" applyNumberFormat="1" applyFont="1" applyFill="1" applyBorder="1" applyAlignment="1">
      <alignment vertical="top"/>
    </xf>
    <xf numFmtId="0" fontId="30" fillId="25" borderId="28" xfId="0" applyFont="1" applyFill="1" applyBorder="1" applyAlignment="1">
      <alignment vertical="top"/>
    </xf>
    <xf numFmtId="0" fontId="30" fillId="25" borderId="28" xfId="0" applyFont="1" applyFill="1" applyBorder="1" applyAlignment="1">
      <alignment vertical="top" wrapText="1"/>
    </xf>
    <xf numFmtId="14" fontId="30" fillId="25" borderId="28" xfId="0" applyNumberFormat="1" applyFont="1" applyFill="1" applyBorder="1" applyAlignment="1">
      <alignment vertical="top"/>
    </xf>
    <xf numFmtId="0" fontId="27" fillId="20" borderId="10" xfId="65" applyFont="1" applyFill="1" applyBorder="1" applyAlignment="1">
      <alignment horizontal="center" vertical="top" wrapText="1"/>
      <protection/>
    </xf>
    <xf numFmtId="0" fontId="30" fillId="0" borderId="0" xfId="0" applyFont="1" applyFill="1" applyAlignment="1">
      <alignment/>
    </xf>
    <xf numFmtId="0" fontId="30" fillId="0" borderId="0" xfId="0" applyFont="1" applyFill="1" applyAlignment="1">
      <alignment wrapText="1"/>
    </xf>
    <xf numFmtId="0" fontId="30" fillId="26" borderId="14" xfId="0" applyFont="1" applyFill="1" applyBorder="1" applyAlignment="1">
      <alignment/>
    </xf>
    <xf numFmtId="14" fontId="30" fillId="26" borderId="14" xfId="0" applyNumberFormat="1" applyFont="1" applyFill="1" applyBorder="1" applyAlignment="1">
      <alignment/>
    </xf>
    <xf numFmtId="0" fontId="30" fillId="26" borderId="11" xfId="0" applyFont="1" applyFill="1" applyBorder="1" applyAlignment="1">
      <alignment/>
    </xf>
    <xf numFmtId="14" fontId="30" fillId="26" borderId="11" xfId="0" applyNumberFormat="1" applyFont="1" applyFill="1" applyBorder="1" applyAlignment="1">
      <alignment/>
    </xf>
    <xf numFmtId="0" fontId="23" fillId="23" borderId="29" xfId="0" applyFont="1" applyFill="1" applyBorder="1" applyAlignment="1" applyProtection="1">
      <alignment/>
      <protection locked="0"/>
    </xf>
    <xf numFmtId="0" fontId="23" fillId="23" borderId="30" xfId="0" applyFont="1" applyFill="1" applyBorder="1" applyAlignment="1" applyProtection="1">
      <alignment/>
      <protection locked="0"/>
    </xf>
    <xf numFmtId="0" fontId="36" fillId="20" borderId="31" xfId="65" applyFont="1" applyFill="1" applyBorder="1" applyAlignment="1">
      <alignment horizontal="center" vertical="center" wrapText="1"/>
      <protection/>
    </xf>
    <xf numFmtId="0" fontId="60" fillId="0" borderId="0" xfId="0" applyFont="1" applyAlignment="1">
      <alignment horizontal="center" vertical="top"/>
    </xf>
    <xf numFmtId="0" fontId="62" fillId="0" borderId="0" xfId="0" applyFont="1" applyAlignment="1">
      <alignment/>
    </xf>
    <xf numFmtId="0" fontId="22" fillId="0" borderId="0" xfId="0" applyFont="1" applyBorder="1" applyAlignment="1">
      <alignment horizontal="left"/>
    </xf>
    <xf numFmtId="0" fontId="27" fillId="20" borderId="13" xfId="0" applyFont="1" applyFill="1" applyBorder="1" applyAlignment="1">
      <alignment horizontal="center"/>
    </xf>
    <xf numFmtId="0" fontId="27" fillId="20" borderId="13" xfId="0" applyFont="1" applyFill="1" applyBorder="1" applyAlignment="1">
      <alignment horizontal="center" wrapText="1"/>
    </xf>
    <xf numFmtId="0" fontId="22" fillId="20" borderId="32" xfId="0" applyFont="1" applyFill="1" applyBorder="1" applyAlignment="1">
      <alignment horizontal="center"/>
    </xf>
    <xf numFmtId="14" fontId="23" fillId="23" borderId="11" xfId="71" applyNumberFormat="1" applyFont="1" applyFill="1" applyBorder="1" applyAlignment="1">
      <alignment horizontal="right" vertical="top"/>
      <protection/>
    </xf>
    <xf numFmtId="0" fontId="23" fillId="0" borderId="12" xfId="0" applyFont="1" applyFill="1" applyBorder="1" applyAlignment="1">
      <alignment horizontal="center"/>
    </xf>
    <xf numFmtId="0" fontId="30" fillId="27" borderId="0" xfId="0" applyFont="1" applyFill="1" applyAlignment="1">
      <alignment/>
    </xf>
    <xf numFmtId="0" fontId="23" fillId="23" borderId="11" xfId="0" applyFont="1" applyFill="1" applyBorder="1" applyAlignment="1" applyProtection="1">
      <alignment horizontal="right" vertical="top" wrapText="1"/>
      <protection locked="0"/>
    </xf>
    <xf numFmtId="0" fontId="63" fillId="0" borderId="0" xfId="0" applyFont="1" applyAlignment="1">
      <alignment/>
    </xf>
    <xf numFmtId="0" fontId="30" fillId="26" borderId="14" xfId="0" applyFont="1" applyFill="1" applyBorder="1" applyAlignment="1">
      <alignment horizontal="center"/>
    </xf>
    <xf numFmtId="0" fontId="30" fillId="26" borderId="11" xfId="0" applyFont="1" applyFill="1" applyBorder="1" applyAlignment="1">
      <alignment horizontal="center"/>
    </xf>
    <xf numFmtId="0" fontId="23" fillId="0" borderId="33" xfId="0" applyFont="1" applyFill="1" applyBorder="1" applyAlignment="1" applyProtection="1">
      <alignment vertical="top" wrapText="1"/>
      <protection locked="0"/>
    </xf>
    <xf numFmtId="0" fontId="35" fillId="20" borderId="34" xfId="65" applyFont="1" applyFill="1" applyBorder="1" applyAlignment="1">
      <alignment horizontal="centerContinuous" vertical="top"/>
      <protection/>
    </xf>
    <xf numFmtId="0" fontId="35" fillId="20" borderId="34" xfId="65" applyFont="1" applyFill="1" applyBorder="1" applyAlignment="1">
      <alignment horizontal="centerContinuous" vertical="top" wrapText="1"/>
      <protection/>
    </xf>
    <xf numFmtId="0" fontId="35" fillId="20" borderId="35" xfId="65" applyFont="1" applyFill="1" applyBorder="1" applyAlignment="1">
      <alignment horizontal="centerContinuous" vertical="top" wrapText="1"/>
      <protection/>
    </xf>
    <xf numFmtId="0" fontId="35" fillId="20" borderId="32" xfId="65" applyFont="1" applyFill="1" applyBorder="1" applyAlignment="1">
      <alignment horizontal="centerContinuous" vertical="top" wrapText="1"/>
      <protection/>
    </xf>
    <xf numFmtId="0" fontId="23" fillId="23" borderId="36" xfId="0" applyFont="1" applyFill="1" applyBorder="1" applyAlignment="1" applyProtection="1">
      <alignment/>
      <protection locked="0"/>
    </xf>
    <xf numFmtId="0" fontId="36" fillId="20" borderId="18" xfId="65" applyFont="1" applyFill="1" applyBorder="1" applyAlignment="1">
      <alignment vertical="top" wrapText="1"/>
      <protection/>
    </xf>
    <xf numFmtId="0" fontId="1" fillId="0" borderId="0" xfId="0" applyFont="1" applyAlignment="1">
      <alignment/>
    </xf>
    <xf numFmtId="0" fontId="30" fillId="27" borderId="14" xfId="0" applyFont="1" applyFill="1" applyBorder="1" applyAlignment="1">
      <alignment horizontal="left"/>
    </xf>
    <xf numFmtId="0" fontId="30" fillId="27" borderId="11" xfId="0" applyFont="1" applyFill="1" applyBorder="1" applyAlignment="1">
      <alignment horizontal="left"/>
    </xf>
    <xf numFmtId="0" fontId="0"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wrapText="1"/>
    </xf>
    <xf numFmtId="0" fontId="1" fillId="0" borderId="11" xfId="0" applyFont="1" applyBorder="1" applyAlignment="1">
      <alignment/>
    </xf>
    <xf numFmtId="0" fontId="22" fillId="0" borderId="0" xfId="0" applyFont="1" applyAlignment="1">
      <alignment vertical="top" wrapText="1"/>
    </xf>
    <xf numFmtId="0" fontId="23" fillId="0" borderId="37" xfId="0" applyFont="1" applyBorder="1" applyAlignment="1" applyProtection="1">
      <alignment/>
      <protection/>
    </xf>
    <xf numFmtId="0" fontId="23" fillId="0" borderId="38" xfId="0" applyFont="1" applyBorder="1" applyAlignment="1" applyProtection="1">
      <alignment/>
      <protection/>
    </xf>
    <xf numFmtId="0" fontId="23" fillId="0" borderId="39" xfId="0" applyFont="1" applyBorder="1" applyAlignment="1" applyProtection="1">
      <alignment/>
      <protection/>
    </xf>
    <xf numFmtId="0" fontId="23" fillId="0" borderId="40" xfId="0" applyNumberFormat="1" applyFont="1" applyBorder="1" applyAlignment="1" applyProtection="1">
      <alignment/>
      <protection/>
    </xf>
    <xf numFmtId="0" fontId="23" fillId="0" borderId="41" xfId="0" applyFont="1" applyBorder="1" applyAlignment="1" applyProtection="1">
      <alignment/>
      <protection/>
    </xf>
    <xf numFmtId="0" fontId="23" fillId="0" borderId="42" xfId="0" applyNumberFormat="1" applyFont="1" applyBorder="1" applyAlignment="1" applyProtection="1">
      <alignment/>
      <protection/>
    </xf>
    <xf numFmtId="0" fontId="23" fillId="0" borderId="43" xfId="0" applyFont="1" applyBorder="1" applyAlignment="1" applyProtection="1">
      <alignment/>
      <protection/>
    </xf>
    <xf numFmtId="0" fontId="23" fillId="0" borderId="44" xfId="0" applyFont="1" applyBorder="1" applyAlignment="1" applyProtection="1">
      <alignment/>
      <protection/>
    </xf>
    <xf numFmtId="0" fontId="23" fillId="0" borderId="45" xfId="0" applyFont="1" applyBorder="1" applyAlignment="1" applyProtection="1">
      <alignment/>
      <protection/>
    </xf>
    <xf numFmtId="0" fontId="60" fillId="0" borderId="0" xfId="0" applyFont="1" applyAlignment="1" applyProtection="1">
      <alignment/>
      <protection/>
    </xf>
    <xf numFmtId="0" fontId="53" fillId="0" borderId="0" xfId="0" applyFont="1" applyAlignment="1">
      <alignment/>
    </xf>
    <xf numFmtId="0" fontId="54" fillId="0" borderId="0" xfId="0" applyFont="1" applyAlignment="1">
      <alignment/>
    </xf>
    <xf numFmtId="9" fontId="54" fillId="0" borderId="10" xfId="77" applyFont="1" applyBorder="1" applyAlignment="1" applyProtection="1">
      <alignment/>
      <protection/>
    </xf>
    <xf numFmtId="9" fontId="54" fillId="0" borderId="10" xfId="0" applyNumberFormat="1" applyFont="1" applyBorder="1" applyAlignment="1" applyProtection="1">
      <alignment/>
      <protection/>
    </xf>
    <xf numFmtId="0" fontId="54" fillId="0" borderId="0" xfId="0" applyFont="1" applyFill="1" applyBorder="1" applyAlignment="1">
      <alignment/>
    </xf>
    <xf numFmtId="0" fontId="54" fillId="0" borderId="11" xfId="0" applyFont="1" applyFill="1" applyBorder="1" applyAlignment="1">
      <alignment horizontal="right" wrapText="1"/>
    </xf>
    <xf numFmtId="0" fontId="54" fillId="0" borderId="11" xfId="0" applyFont="1" applyFill="1" applyBorder="1" applyAlignment="1">
      <alignment horizontal="left" wrapText="1"/>
    </xf>
    <xf numFmtId="0" fontId="54" fillId="0" borderId="38" xfId="0" applyFont="1" applyBorder="1" applyAlignment="1">
      <alignment/>
    </xf>
    <xf numFmtId="0" fontId="54" fillId="0" borderId="39" xfId="0" applyFont="1" applyBorder="1" applyAlignment="1">
      <alignment/>
    </xf>
    <xf numFmtId="0" fontId="54" fillId="0" borderId="0" xfId="0" applyFont="1" applyBorder="1" applyAlignment="1">
      <alignment/>
    </xf>
    <xf numFmtId="0" fontId="54" fillId="0" borderId="46" xfId="0" applyFont="1" applyBorder="1" applyAlignment="1">
      <alignment/>
    </xf>
    <xf numFmtId="0" fontId="54" fillId="0" borderId="0" xfId="0" applyFont="1" applyBorder="1" applyAlignment="1" applyProtection="1">
      <alignment/>
      <protection/>
    </xf>
    <xf numFmtId="0" fontId="54" fillId="0" borderId="46" xfId="0" applyFont="1" applyFill="1" applyBorder="1" applyAlignment="1">
      <alignment/>
    </xf>
    <xf numFmtId="0" fontId="54" fillId="0" borderId="41" xfId="0" applyFont="1" applyFill="1" applyBorder="1" applyAlignment="1">
      <alignment horizontal="left" wrapText="1"/>
    </xf>
    <xf numFmtId="0" fontId="54" fillId="0" borderId="0" xfId="0" applyFont="1" applyBorder="1" applyAlignment="1">
      <alignment wrapText="1"/>
    </xf>
    <xf numFmtId="0" fontId="54" fillId="0" borderId="0" xfId="0" applyFont="1" applyBorder="1" applyAlignment="1">
      <alignment horizontal="left"/>
    </xf>
    <xf numFmtId="0" fontId="54" fillId="0" borderId="16" xfId="0" applyFont="1" applyBorder="1" applyAlignment="1">
      <alignment/>
    </xf>
    <xf numFmtId="0" fontId="54" fillId="0" borderId="16" xfId="0" applyFont="1" applyBorder="1" applyAlignment="1">
      <alignment wrapText="1"/>
    </xf>
    <xf numFmtId="0" fontId="54" fillId="0" borderId="16" xfId="0" applyFont="1" applyBorder="1" applyAlignment="1">
      <alignment horizontal="left"/>
    </xf>
    <xf numFmtId="0" fontId="54" fillId="0" borderId="19" xfId="0" applyFont="1" applyBorder="1" applyAlignment="1">
      <alignment/>
    </xf>
    <xf numFmtId="0" fontId="53" fillId="0" borderId="47" xfId="0" applyFont="1" applyBorder="1" applyAlignment="1">
      <alignment/>
    </xf>
    <xf numFmtId="0" fontId="53" fillId="0" borderId="45" xfId="0" applyFont="1" applyBorder="1" applyAlignment="1">
      <alignment/>
    </xf>
    <xf numFmtId="0" fontId="53" fillId="0" borderId="48" xfId="0" applyFont="1" applyBorder="1" applyAlignment="1">
      <alignment/>
    </xf>
    <xf numFmtId="0" fontId="53" fillId="0" borderId="10" xfId="0" applyFont="1" applyBorder="1" applyAlignment="1">
      <alignment/>
    </xf>
    <xf numFmtId="0" fontId="53" fillId="0" borderId="10" xfId="0" applyFont="1" applyBorder="1" applyAlignment="1">
      <alignment horizontal="center"/>
    </xf>
    <xf numFmtId="0" fontId="55" fillId="0" borderId="27" xfId="0" applyFont="1" applyBorder="1" applyAlignment="1" applyProtection="1">
      <alignment horizontal="center" vertical="center" wrapText="1"/>
      <protection/>
    </xf>
    <xf numFmtId="0" fontId="53" fillId="0" borderId="49" xfId="0" applyFont="1" applyFill="1" applyBorder="1" applyAlignment="1">
      <alignment/>
    </xf>
    <xf numFmtId="0" fontId="53" fillId="0" borderId="10" xfId="0" applyFont="1" applyFill="1" applyBorder="1" applyAlignment="1">
      <alignment horizontal="right" wrapText="1"/>
    </xf>
    <xf numFmtId="0" fontId="53" fillId="0" borderId="10" xfId="0" applyFont="1" applyFill="1" applyBorder="1" applyAlignment="1">
      <alignment wrapText="1"/>
    </xf>
    <xf numFmtId="0" fontId="54" fillId="0" borderId="50" xfId="0" applyFont="1" applyFill="1" applyBorder="1" applyAlignment="1">
      <alignment horizontal="right" wrapText="1"/>
    </xf>
    <xf numFmtId="0" fontId="54" fillId="0" borderId="14" xfId="0" applyFont="1" applyFill="1" applyBorder="1" applyAlignment="1">
      <alignment wrapText="1"/>
    </xf>
    <xf numFmtId="0" fontId="54" fillId="0" borderId="14" xfId="0" applyFont="1" applyFill="1" applyBorder="1" applyAlignment="1">
      <alignment horizontal="right" wrapText="1"/>
    </xf>
    <xf numFmtId="0" fontId="54" fillId="0" borderId="14" xfId="0" applyFont="1" applyFill="1" applyBorder="1" applyAlignment="1">
      <alignment horizontal="left" wrapText="1"/>
    </xf>
    <xf numFmtId="0" fontId="54" fillId="0" borderId="51" xfId="0" applyFont="1" applyFill="1" applyBorder="1" applyAlignment="1">
      <alignment horizontal="left" wrapText="1"/>
    </xf>
    <xf numFmtId="0" fontId="54" fillId="0" borderId="40" xfId="0" applyFont="1" applyFill="1" applyBorder="1" applyAlignment="1">
      <alignment horizontal="right" wrapText="1"/>
    </xf>
    <xf numFmtId="0" fontId="54" fillId="0" borderId="42" xfId="0" applyFont="1" applyFill="1" applyBorder="1" applyAlignment="1">
      <alignment horizontal="right" wrapText="1"/>
    </xf>
    <xf numFmtId="0" fontId="54" fillId="0" borderId="43" xfId="0" applyFont="1" applyFill="1" applyBorder="1" applyAlignment="1">
      <alignment horizontal="left" wrapText="1"/>
    </xf>
    <xf numFmtId="0" fontId="54" fillId="0" borderId="43" xfId="0" applyFont="1" applyFill="1" applyBorder="1" applyAlignment="1">
      <alignment horizontal="right" wrapText="1"/>
    </xf>
    <xf numFmtId="0" fontId="54" fillId="0" borderId="44" xfId="0" applyFont="1" applyFill="1" applyBorder="1" applyAlignment="1">
      <alignment horizontal="left" wrapText="1"/>
    </xf>
    <xf numFmtId="0" fontId="53" fillId="0" borderId="0" xfId="0" applyFont="1" applyFill="1" applyBorder="1" applyAlignment="1">
      <alignment/>
    </xf>
    <xf numFmtId="0" fontId="53" fillId="20" borderId="10" xfId="0" applyFont="1" applyFill="1" applyBorder="1" applyAlignment="1" applyProtection="1">
      <alignment wrapText="1"/>
      <protection/>
    </xf>
    <xf numFmtId="0" fontId="54" fillId="0" borderId="52" xfId="0" applyFont="1" applyBorder="1" applyAlignment="1">
      <alignment vertical="center" wrapText="1"/>
    </xf>
    <xf numFmtId="0" fontId="54" fillId="0" borderId="52" xfId="0" applyFont="1" applyBorder="1" applyAlignment="1" applyProtection="1">
      <alignment horizontal="right"/>
      <protection/>
    </xf>
    <xf numFmtId="0" fontId="54" fillId="0" borderId="52" xfId="0" applyFont="1" applyBorder="1" applyAlignment="1" applyProtection="1">
      <alignment horizontal="center" vertical="center" wrapText="1"/>
      <protection/>
    </xf>
    <xf numFmtId="0" fontId="54" fillId="0" borderId="31" xfId="0" applyFont="1" applyBorder="1" applyAlignment="1">
      <alignment vertical="center" wrapText="1"/>
    </xf>
    <xf numFmtId="0" fontId="54" fillId="0" borderId="52" xfId="0" applyFont="1" applyBorder="1" applyAlignment="1">
      <alignment vertical="top" wrapText="1"/>
    </xf>
    <xf numFmtId="0" fontId="54" fillId="0" borderId="0" xfId="0" applyFont="1" applyFill="1" applyBorder="1" applyAlignment="1">
      <alignment vertical="top"/>
    </xf>
    <xf numFmtId="0" fontId="54" fillId="0" borderId="31" xfId="0" applyFont="1" applyBorder="1" applyAlignment="1">
      <alignment vertical="top" wrapText="1"/>
    </xf>
    <xf numFmtId="0" fontId="54" fillId="0" borderId="16" xfId="0" applyFont="1" applyBorder="1" applyAlignment="1">
      <alignment vertical="top"/>
    </xf>
    <xf numFmtId="0" fontId="53" fillId="0" borderId="27" xfId="0" applyFont="1" applyBorder="1" applyAlignment="1">
      <alignment horizontal="center"/>
    </xf>
    <xf numFmtId="0" fontId="53" fillId="0" borderId="27" xfId="0" applyFont="1" applyBorder="1" applyAlignment="1">
      <alignment horizontal="center" vertical="center" wrapText="1"/>
    </xf>
    <xf numFmtId="0" fontId="53" fillId="0" borderId="27" xfId="43" applyNumberFormat="1" applyFont="1" applyBorder="1" applyAlignment="1" quotePrefix="1">
      <alignment horizontal="center"/>
    </xf>
    <xf numFmtId="0" fontId="53" fillId="0" borderId="27" xfId="0" applyFont="1" applyBorder="1" applyAlignment="1" applyProtection="1">
      <alignment horizontal="center"/>
      <protection/>
    </xf>
    <xf numFmtId="0" fontId="53" fillId="0" borderId="27" xfId="0" applyFont="1" applyBorder="1" applyAlignment="1" applyProtection="1">
      <alignment horizontal="center" vertical="center" wrapText="1"/>
      <protection/>
    </xf>
    <xf numFmtId="0" fontId="53" fillId="0" borderId="18" xfId="0" applyFont="1" applyBorder="1" applyAlignment="1">
      <alignment horizontal="center"/>
    </xf>
    <xf numFmtId="0" fontId="53" fillId="0" borderId="18" xfId="0" applyFont="1" applyBorder="1" applyAlignment="1">
      <alignment horizontal="center" vertical="top" wrapText="1"/>
    </xf>
    <xf numFmtId="0" fontId="53" fillId="0" borderId="13" xfId="0" applyFont="1" applyBorder="1" applyAlignment="1">
      <alignment horizontal="center"/>
    </xf>
    <xf numFmtId="0" fontId="53" fillId="0" borderId="13" xfId="0" applyFont="1" applyFill="1" applyBorder="1" applyAlignment="1">
      <alignment horizontal="center" vertical="center" wrapText="1"/>
    </xf>
    <xf numFmtId="0" fontId="54" fillId="0" borderId="37" xfId="0" applyFont="1" applyFill="1" applyBorder="1" applyAlignment="1">
      <alignment vertical="center" wrapText="1"/>
    </xf>
    <xf numFmtId="0" fontId="54" fillId="0" borderId="38" xfId="0" applyFont="1" applyFill="1" applyBorder="1" applyAlignment="1">
      <alignment/>
    </xf>
    <xf numFmtId="0" fontId="53" fillId="0" borderId="18" xfId="0" applyFont="1" applyBorder="1" applyAlignment="1">
      <alignment horizontal="center" vertical="center" wrapText="1"/>
    </xf>
    <xf numFmtId="0" fontId="54" fillId="0" borderId="16" xfId="0" applyFont="1" applyFill="1" applyBorder="1" applyAlignment="1">
      <alignment/>
    </xf>
    <xf numFmtId="0" fontId="54" fillId="0" borderId="31" xfId="0" applyFont="1" applyBorder="1" applyAlignment="1" applyProtection="1">
      <alignment horizontal="center"/>
      <protection/>
    </xf>
    <xf numFmtId="0" fontId="54" fillId="0" borderId="16" xfId="0" applyFont="1" applyBorder="1" applyAlignment="1" applyProtection="1">
      <alignment/>
      <protection/>
    </xf>
    <xf numFmtId="0" fontId="54" fillId="0" borderId="0" xfId="72" applyFont="1" applyFill="1" applyBorder="1" applyAlignment="1" applyProtection="1">
      <alignment horizontal="left" wrapText="1"/>
      <protection/>
    </xf>
    <xf numFmtId="9" fontId="54" fillId="0" borderId="0" xfId="0" applyNumberFormat="1" applyFont="1" applyBorder="1" applyAlignment="1" applyProtection="1">
      <alignment/>
      <protection/>
    </xf>
    <xf numFmtId="0" fontId="54" fillId="0" borderId="16" xfId="72" applyFont="1" applyFill="1" applyBorder="1" applyAlignment="1" applyProtection="1">
      <alignment horizontal="left" wrapText="1"/>
      <protection/>
    </xf>
    <xf numFmtId="9" fontId="54" fillId="0" borderId="16" xfId="0" applyNumberFormat="1" applyFont="1" applyBorder="1" applyAlignment="1" applyProtection="1">
      <alignment/>
      <protection/>
    </xf>
    <xf numFmtId="0" fontId="59" fillId="0" borderId="0" xfId="0" applyFont="1" applyAlignment="1">
      <alignment horizontal="center" vertical="top"/>
    </xf>
    <xf numFmtId="0" fontId="59" fillId="0" borderId="0" xfId="0" applyFont="1" applyFill="1" applyBorder="1" applyAlignment="1">
      <alignment/>
    </xf>
    <xf numFmtId="0" fontId="64" fillId="0" borderId="0" xfId="0" applyFont="1" applyFill="1" applyBorder="1" applyAlignment="1">
      <alignment horizontal="center"/>
    </xf>
    <xf numFmtId="0" fontId="59" fillId="0" borderId="0" xfId="0" applyFont="1" applyFill="1" applyBorder="1" applyAlignment="1">
      <alignment horizontal="centerContinuous"/>
    </xf>
    <xf numFmtId="0" fontId="59" fillId="0" borderId="0" xfId="0" applyFont="1" applyFill="1" applyBorder="1" applyAlignment="1" applyProtection="1">
      <alignment vertical="top" wrapText="1"/>
      <protection locked="0"/>
    </xf>
    <xf numFmtId="0" fontId="64" fillId="0" borderId="0" xfId="0" applyFont="1" applyFill="1" applyBorder="1" applyAlignment="1">
      <alignment/>
    </xf>
    <xf numFmtId="0" fontId="59" fillId="0" borderId="0" xfId="0" applyFont="1" applyAlignment="1">
      <alignment vertical="top"/>
    </xf>
    <xf numFmtId="0" fontId="59" fillId="0" borderId="0" xfId="0" applyFont="1" applyFill="1" applyBorder="1" applyAlignment="1">
      <alignment vertical="top"/>
    </xf>
    <xf numFmtId="0" fontId="64" fillId="0" borderId="0" xfId="0" applyFont="1" applyAlignment="1">
      <alignment/>
    </xf>
    <xf numFmtId="14" fontId="59" fillId="0" borderId="0" xfId="0" applyNumberFormat="1" applyFont="1" applyAlignment="1">
      <alignment/>
    </xf>
    <xf numFmtId="0" fontId="64" fillId="0" borderId="0" xfId="0" applyFont="1" applyFill="1" applyBorder="1" applyAlignment="1">
      <alignment horizontal="right"/>
    </xf>
    <xf numFmtId="0" fontId="27" fillId="20" borderId="13" xfId="65" applyFont="1" applyFill="1" applyBorder="1" applyAlignment="1">
      <alignment horizontal="center" vertical="top" wrapText="1"/>
      <protection/>
    </xf>
    <xf numFmtId="171" fontId="38" fillId="0" borderId="0" xfId="43" applyFont="1" applyAlignment="1">
      <alignment/>
    </xf>
    <xf numFmtId="0" fontId="0" fillId="26" borderId="11" xfId="0" applyFont="1" applyFill="1" applyBorder="1" applyAlignment="1">
      <alignment/>
    </xf>
    <xf numFmtId="171" fontId="30" fillId="26" borderId="14" xfId="43" applyFont="1" applyFill="1" applyBorder="1" applyAlignment="1">
      <alignment/>
    </xf>
    <xf numFmtId="171" fontId="30" fillId="26" borderId="11" xfId="43" applyFont="1" applyFill="1" applyBorder="1" applyAlignment="1">
      <alignment/>
    </xf>
    <xf numFmtId="171" fontId="30" fillId="26" borderId="14" xfId="0" applyNumberFormat="1" applyFont="1" applyFill="1" applyBorder="1" applyAlignment="1">
      <alignment/>
    </xf>
    <xf numFmtId="171" fontId="30" fillId="26" borderId="11" xfId="0" applyNumberFormat="1" applyFont="1" applyFill="1" applyBorder="1" applyAlignment="1">
      <alignment/>
    </xf>
    <xf numFmtId="0" fontId="60" fillId="0" borderId="0" xfId="0" applyFont="1" applyFill="1" applyBorder="1" applyAlignment="1">
      <alignment/>
    </xf>
    <xf numFmtId="0" fontId="60" fillId="0" borderId="0" xfId="0" applyFont="1" applyFill="1" applyBorder="1" applyAlignment="1">
      <alignment horizontal="centerContinuous"/>
    </xf>
    <xf numFmtId="0" fontId="60" fillId="0" borderId="0" xfId="0" applyFont="1" applyFill="1" applyBorder="1" applyAlignment="1" applyProtection="1">
      <alignment horizontal="center"/>
      <protection locked="0"/>
    </xf>
    <xf numFmtId="0" fontId="60" fillId="0" borderId="0" xfId="0" applyFont="1" applyFill="1" applyBorder="1" applyAlignment="1" applyProtection="1">
      <alignment vertical="top" wrapText="1"/>
      <protection locked="0"/>
    </xf>
    <xf numFmtId="0" fontId="60" fillId="0" borderId="0" xfId="0" applyFont="1" applyFill="1" applyBorder="1" applyAlignment="1">
      <alignment shrinkToFit="1"/>
    </xf>
    <xf numFmtId="0" fontId="60" fillId="0" borderId="0" xfId="0" applyFont="1" applyFill="1" applyBorder="1" applyAlignment="1" applyProtection="1">
      <alignment/>
      <protection locked="0"/>
    </xf>
    <xf numFmtId="0" fontId="60" fillId="0" borderId="0" xfId="0" applyFont="1" applyFill="1" applyBorder="1" applyAlignment="1">
      <alignment horizontal="right"/>
    </xf>
    <xf numFmtId="0" fontId="60" fillId="0" borderId="0" xfId="0" applyFont="1" applyFill="1" applyBorder="1" applyAlignment="1">
      <alignment vertical="top"/>
    </xf>
    <xf numFmtId="0" fontId="60" fillId="0" borderId="0" xfId="0" applyFont="1" applyAlignment="1">
      <alignment vertical="top"/>
    </xf>
    <xf numFmtId="0" fontId="27" fillId="20" borderId="47" xfId="65" applyFont="1" applyFill="1" applyBorder="1" applyAlignment="1">
      <alignment vertical="top" wrapText="1"/>
      <protection/>
    </xf>
    <xf numFmtId="0" fontId="27" fillId="20" borderId="13" xfId="65" applyFont="1" applyFill="1" applyBorder="1" applyAlignment="1">
      <alignment vertical="top" wrapText="1"/>
      <protection/>
    </xf>
    <xf numFmtId="171" fontId="60" fillId="0" borderId="0" xfId="43" applyFont="1" applyAlignment="1">
      <alignment/>
    </xf>
    <xf numFmtId="0" fontId="60" fillId="0" borderId="0" xfId="0" applyFont="1" applyFill="1" applyBorder="1" applyAlignment="1" applyProtection="1">
      <alignment horizontal="center"/>
      <protection locked="0"/>
    </xf>
    <xf numFmtId="0" fontId="28" fillId="0" borderId="0" xfId="0" applyFont="1" applyAlignment="1">
      <alignment horizontal="center"/>
    </xf>
    <xf numFmtId="14" fontId="23" fillId="23" borderId="30" xfId="0" applyNumberFormat="1" applyFont="1" applyFill="1" applyBorder="1" applyAlignment="1" applyProtection="1">
      <alignment horizontal="center" vertical="top" wrapText="1"/>
      <protection locked="0"/>
    </xf>
    <xf numFmtId="0" fontId="23" fillId="23" borderId="21" xfId="0" applyFont="1" applyFill="1" applyBorder="1" applyAlignment="1" applyProtection="1">
      <alignment horizontal="center" vertical="top" wrapText="1"/>
      <protection locked="0"/>
    </xf>
    <xf numFmtId="0" fontId="23" fillId="23" borderId="30" xfId="0" applyFont="1" applyFill="1" applyBorder="1" applyAlignment="1" applyProtection="1">
      <alignment horizontal="center" vertical="top" wrapText="1"/>
      <protection locked="0"/>
    </xf>
    <xf numFmtId="0" fontId="64" fillId="0" borderId="0" xfId="0" applyFont="1" applyFill="1" applyBorder="1" applyAlignment="1">
      <alignment horizontal="right"/>
    </xf>
    <xf numFmtId="0" fontId="60" fillId="0" borderId="0" xfId="0" applyFont="1" applyFill="1" applyBorder="1" applyAlignment="1" applyProtection="1">
      <alignment horizontal="left"/>
      <protection locked="0"/>
    </xf>
    <xf numFmtId="0" fontId="42" fillId="0" borderId="0" xfId="0" applyFont="1" applyFill="1" applyAlignment="1">
      <alignment horizontal="left" vertical="top" wrapText="1"/>
    </xf>
    <xf numFmtId="0" fontId="22" fillId="0" borderId="0" xfId="0" applyFont="1" applyAlignment="1">
      <alignment horizontal="left" wrapText="1"/>
    </xf>
    <xf numFmtId="0" fontId="61" fillId="0" borderId="16" xfId="0" applyFont="1" applyBorder="1" applyAlignment="1">
      <alignment horizontal="center"/>
    </xf>
    <xf numFmtId="0" fontId="27" fillId="0" borderId="0" xfId="0" applyFont="1" applyBorder="1" applyAlignment="1" applyProtection="1">
      <alignment horizontal="center"/>
      <protection/>
    </xf>
    <xf numFmtId="0" fontId="33" fillId="0" borderId="0" xfId="0" applyFont="1" applyFill="1" applyAlignment="1" applyProtection="1">
      <alignment horizontal="center"/>
      <protection/>
    </xf>
    <xf numFmtId="0" fontId="22" fillId="20" borderId="53" xfId="0" applyFont="1" applyFill="1" applyBorder="1" applyAlignment="1" applyProtection="1">
      <alignment horizontal="center" vertical="center" wrapText="1"/>
      <protection/>
    </xf>
    <xf numFmtId="0" fontId="22" fillId="20" borderId="54" xfId="0" applyFont="1" applyFill="1" applyBorder="1" applyAlignment="1" applyProtection="1">
      <alignment horizontal="center" vertical="center" wrapText="1"/>
      <protection/>
    </xf>
    <xf numFmtId="0" fontId="22" fillId="20" borderId="55" xfId="0" applyFont="1" applyFill="1" applyBorder="1" applyAlignment="1" applyProtection="1">
      <alignment horizontal="center" vertical="center" wrapText="1"/>
      <protection/>
    </xf>
    <xf numFmtId="0" fontId="22" fillId="20" borderId="56" xfId="0" applyFont="1" applyFill="1" applyBorder="1" applyAlignment="1" applyProtection="1">
      <alignment horizontal="center" vertical="center" wrapText="1"/>
      <protection/>
    </xf>
    <xf numFmtId="0" fontId="35" fillId="20" borderId="13" xfId="0" applyFont="1" applyFill="1" applyBorder="1" applyAlignment="1">
      <alignment horizontal="center" vertical="top" wrapText="1"/>
    </xf>
    <xf numFmtId="0" fontId="35" fillId="20" borderId="27" xfId="0" applyFont="1" applyFill="1" applyBorder="1" applyAlignment="1">
      <alignment horizontal="center" vertical="top" wrapText="1"/>
    </xf>
    <xf numFmtId="0" fontId="35" fillId="20" borderId="18" xfId="0" applyFont="1" applyFill="1" applyBorder="1" applyAlignment="1">
      <alignment horizontal="center" vertical="top" wrapText="1"/>
    </xf>
    <xf numFmtId="0" fontId="22" fillId="20" borderId="39" xfId="0" applyFont="1" applyFill="1" applyBorder="1" applyAlignment="1">
      <alignment horizontal="center" vertical="top"/>
    </xf>
    <xf numFmtId="0" fontId="22" fillId="20" borderId="46" xfId="0" applyFont="1" applyFill="1" applyBorder="1" applyAlignment="1">
      <alignment horizontal="center" vertical="top"/>
    </xf>
    <xf numFmtId="0" fontId="22" fillId="20" borderId="57" xfId="0" applyFont="1" applyFill="1" applyBorder="1" applyAlignment="1">
      <alignment horizontal="center" vertical="top"/>
    </xf>
    <xf numFmtId="0" fontId="35" fillId="20" borderId="37" xfId="0" applyFont="1" applyFill="1" applyBorder="1" applyAlignment="1">
      <alignment vertical="top" wrapText="1"/>
    </xf>
    <xf numFmtId="0" fontId="35" fillId="20" borderId="52" xfId="0" applyFont="1" applyFill="1" applyBorder="1" applyAlignment="1">
      <alignment vertical="top" wrapText="1"/>
    </xf>
    <xf numFmtId="0" fontId="35" fillId="20" borderId="31" xfId="0" applyFont="1" applyFill="1" applyBorder="1" applyAlignment="1">
      <alignment vertical="top" wrapText="1"/>
    </xf>
    <xf numFmtId="0" fontId="35" fillId="20" borderId="37" xfId="0" applyFont="1" applyFill="1" applyBorder="1" applyAlignment="1">
      <alignment horizontal="center" vertical="top" wrapText="1"/>
    </xf>
    <xf numFmtId="0" fontId="35" fillId="20" borderId="39" xfId="0" applyFont="1" applyFill="1" applyBorder="1" applyAlignment="1">
      <alignment horizontal="center" vertical="top" wrapText="1"/>
    </xf>
    <xf numFmtId="0" fontId="35" fillId="20" borderId="52" xfId="0" applyFont="1" applyFill="1" applyBorder="1" applyAlignment="1">
      <alignment horizontal="center" vertical="top" wrapText="1"/>
    </xf>
    <xf numFmtId="0" fontId="35" fillId="20" borderId="46" xfId="0" applyFont="1" applyFill="1" applyBorder="1" applyAlignment="1">
      <alignment horizontal="center" vertical="top" wrapText="1"/>
    </xf>
    <xf numFmtId="0" fontId="35" fillId="20" borderId="31" xfId="0" applyFont="1" applyFill="1" applyBorder="1" applyAlignment="1">
      <alignment horizontal="center" vertical="top" wrapText="1"/>
    </xf>
    <xf numFmtId="0" fontId="35" fillId="20" borderId="19" xfId="0" applyFont="1" applyFill="1" applyBorder="1" applyAlignment="1">
      <alignment horizontal="center" vertical="top" wrapText="1"/>
    </xf>
    <xf numFmtId="0" fontId="22" fillId="0" borderId="0" xfId="0" applyFont="1" applyFill="1" applyAlignment="1">
      <alignment horizontal="center"/>
    </xf>
    <xf numFmtId="0" fontId="27" fillId="0" borderId="47" xfId="0" applyFont="1" applyFill="1" applyBorder="1" applyAlignment="1">
      <alignment horizontal="center"/>
    </xf>
    <xf numFmtId="0" fontId="27" fillId="0" borderId="45" xfId="0" applyFont="1" applyFill="1" applyBorder="1" applyAlignment="1">
      <alignment horizontal="center"/>
    </xf>
    <xf numFmtId="0" fontId="27" fillId="0" borderId="48" xfId="0" applyFont="1" applyFill="1" applyBorder="1" applyAlignment="1">
      <alignment horizontal="center"/>
    </xf>
    <xf numFmtId="0" fontId="27" fillId="25" borderId="0" xfId="0" applyFont="1" applyFill="1" applyBorder="1" applyAlignment="1">
      <alignment horizontal="center"/>
    </xf>
    <xf numFmtId="0" fontId="27" fillId="25" borderId="0" xfId="0" applyFont="1" applyFill="1" applyBorder="1" applyAlignment="1">
      <alignment horizontal="center" wrapText="1"/>
    </xf>
    <xf numFmtId="0" fontId="27" fillId="0" borderId="0" xfId="0" applyFont="1" applyFill="1" applyBorder="1" applyAlignment="1">
      <alignment horizontal="left"/>
    </xf>
    <xf numFmtId="0" fontId="33" fillId="0" borderId="0" xfId="0" applyFont="1" applyFill="1" applyBorder="1" applyAlignment="1">
      <alignment horizontal="center"/>
    </xf>
    <xf numFmtId="0" fontId="32" fillId="0" borderId="47" xfId="0" applyFont="1" applyBorder="1" applyAlignment="1">
      <alignment horizontal="center"/>
    </xf>
    <xf numFmtId="0" fontId="32" fillId="0" borderId="45" xfId="0" applyFont="1" applyBorder="1" applyAlignment="1">
      <alignment horizontal="center"/>
    </xf>
    <xf numFmtId="0" fontId="32" fillId="0" borderId="48" xfId="0" applyFont="1" applyBorder="1" applyAlignment="1">
      <alignment horizontal="center"/>
    </xf>
    <xf numFmtId="0" fontId="54" fillId="0" borderId="0" xfId="0" applyFont="1" applyFill="1" applyBorder="1" applyAlignment="1">
      <alignment horizontal="left" wrapText="1"/>
    </xf>
    <xf numFmtId="0" fontId="54" fillId="0" borderId="46" xfId="0" applyFont="1" applyFill="1" applyBorder="1" applyAlignment="1">
      <alignment horizontal="left" wrapText="1"/>
    </xf>
    <xf numFmtId="0" fontId="53" fillId="20" borderId="47" xfId="0" applyFont="1" applyFill="1" applyBorder="1" applyAlignment="1" applyProtection="1">
      <alignment horizontal="center" wrapText="1"/>
      <protection/>
    </xf>
    <xf numFmtId="0" fontId="53" fillId="20" borderId="45" xfId="0" applyFont="1" applyFill="1" applyBorder="1" applyAlignment="1" applyProtection="1">
      <alignment horizontal="center" wrapText="1"/>
      <protection/>
    </xf>
    <xf numFmtId="0" fontId="54" fillId="0" borderId="10" xfId="72" applyFont="1" applyFill="1" applyBorder="1" applyAlignment="1" applyProtection="1">
      <alignment horizontal="left" wrapText="1"/>
      <protection/>
    </xf>
    <xf numFmtId="0" fontId="53" fillId="0" borderId="27" xfId="0" applyFont="1" applyBorder="1" applyAlignment="1">
      <alignment horizontal="center" vertical="top" wrapText="1"/>
    </xf>
    <xf numFmtId="0" fontId="1" fillId="0" borderId="0" xfId="0" applyFont="1" applyAlignment="1">
      <alignment horizontal="center"/>
    </xf>
  </cellXfs>
  <cellStyles count="69">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3 2" xfId="47"/>
    <cellStyle name="Comma 4" xfId="48"/>
    <cellStyle name="Comma 5" xfId="49"/>
    <cellStyle name="Currency" xfId="50"/>
    <cellStyle name="Currency [0]"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rmal 2" xfId="65"/>
    <cellStyle name="Normal 2 2" xfId="66"/>
    <cellStyle name="Normal 3" xfId="67"/>
    <cellStyle name="Normal 4" xfId="68"/>
    <cellStyle name="Normal 5" xfId="69"/>
    <cellStyle name="Normal_EPF" xfId="70"/>
    <cellStyle name="Normal_ESI" xfId="71"/>
    <cellStyle name="Normal_RASPL DEPRECIATION CHART" xfId="72"/>
    <cellStyle name="Note" xfId="73"/>
    <cellStyle name="Note 2" xfId="74"/>
    <cellStyle name="Note 3" xfId="75"/>
    <cellStyle name="Output" xfId="76"/>
    <cellStyle name="Percent" xfId="77"/>
    <cellStyle name="Percent 2" xfId="78"/>
    <cellStyle name="Percent 3"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rshad\irshad%20(f)\RASPL%20AUDIT%20010408%20to%20311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e\Audit\4th%20Quarter\RASPL%20-%20Audit%20Plan%20&amp;%20Annexu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e\Audit\4th%20Quarter\RAS%20-%20%20Audit%20Plan%20&amp;%20Annexu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e\My%20Documents\B_sheet_IT\2016-17\Depreciation%20Calculation%2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Tax Details"/>
      <sheetName val="Rent"/>
      <sheetName val="Electricity"/>
      <sheetName val="Telephone"/>
      <sheetName val="Salary"/>
      <sheetName val="FBT"/>
      <sheetName val="Daily Working"/>
      <sheetName val="Tax_Details"/>
      <sheetName val="Daily_Working"/>
      <sheetName val="Tax_Details1"/>
      <sheetName val="Daily_Working1"/>
      <sheetName val="Tax_Details2"/>
      <sheetName val="Daily_Working2"/>
      <sheetName val="Tax_Details3"/>
      <sheetName val="Daily_Working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Tax Details"/>
      <sheetName val="Rent"/>
      <sheetName val="Electricity"/>
      <sheetName val="Telephone"/>
      <sheetName val="Salary"/>
      <sheetName val="FBT"/>
      <sheetName val="Daily Working"/>
      <sheetName val="Tax_Details"/>
      <sheetName val="Daily_Working"/>
      <sheetName val="Tax_Details1"/>
      <sheetName val="Daily_Working1"/>
      <sheetName val="Tax_Details2"/>
      <sheetName val="Daily_Working2"/>
      <sheetName val="Tax_Details3"/>
      <sheetName val="Daily_Working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Tax Details"/>
      <sheetName val="Rent"/>
      <sheetName val="Electricity"/>
      <sheetName val="Telephone"/>
      <sheetName val="Salary"/>
      <sheetName val="FBT"/>
      <sheetName val="Daily Working"/>
      <sheetName val="Tax_Details"/>
      <sheetName val="Daily_Working"/>
      <sheetName val="Tax_Details1"/>
      <sheetName val="Daily_Working1"/>
      <sheetName val="Tax_Details2"/>
      <sheetName val="Daily_Working2"/>
      <sheetName val="Tax_Details3"/>
      <sheetName val="Daily_Working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p - 13-14"/>
      <sheetName val="Dep - 12-13"/>
      <sheetName val="Dep CL"/>
      <sheetName val="Sheet3"/>
      <sheetName val="reference"/>
      <sheetName val="Asset - write off (3)"/>
      <sheetName val="Asset - write off"/>
      <sheetName val="Final Print"/>
      <sheetName val="Asset - depr"/>
      <sheetName val="Dep_-_13-14"/>
      <sheetName val="Dep_-_12-13"/>
      <sheetName val="Dep_CL"/>
      <sheetName val="Asset_-_write_off_(3)"/>
      <sheetName val="Asset_-_write_off"/>
      <sheetName val="Final_Print"/>
      <sheetName val="Asset_-_dep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46"/>
  <sheetViews>
    <sheetView showGridLines="0" zoomScalePageLayoutView="0" workbookViewId="0" topLeftCell="A1">
      <selection activeCell="B5" sqref="B5"/>
    </sheetView>
  </sheetViews>
  <sheetFormatPr defaultColWidth="9.140625" defaultRowHeight="12.75"/>
  <cols>
    <col min="1" max="1" width="11.8515625" style="2" customWidth="1"/>
    <col min="2" max="2" width="13.8515625" style="2" customWidth="1"/>
    <col min="3" max="3" width="21.28125" style="2" customWidth="1"/>
    <col min="4" max="16384" width="9.140625" style="2" customWidth="1"/>
  </cols>
  <sheetData>
    <row r="2" spans="1:3" ht="12.75">
      <c r="A2" s="6" t="s">
        <v>7</v>
      </c>
      <c r="B2" s="6" t="s">
        <v>158</v>
      </c>
      <c r="C2" s="6" t="s">
        <v>159</v>
      </c>
    </row>
    <row r="3" spans="1:3" ht="12.75">
      <c r="A3" s="8" t="s">
        <v>280</v>
      </c>
      <c r="B3" s="8" t="s">
        <v>116</v>
      </c>
      <c r="C3" s="9" t="s">
        <v>203</v>
      </c>
    </row>
    <row r="4" spans="1:3" ht="12.75">
      <c r="A4" s="8" t="s">
        <v>281</v>
      </c>
      <c r="B4" s="8" t="s">
        <v>279</v>
      </c>
      <c r="C4" s="9" t="s">
        <v>204</v>
      </c>
    </row>
    <row r="5" spans="1:3" ht="12.75">
      <c r="A5" s="8" t="s">
        <v>304</v>
      </c>
      <c r="B5" s="8" t="s">
        <v>307</v>
      </c>
      <c r="C5" s="9" t="s">
        <v>189</v>
      </c>
    </row>
    <row r="6" spans="1:3" ht="12.75">
      <c r="A6" s="7"/>
      <c r="B6" s="8" t="s">
        <v>308</v>
      </c>
      <c r="C6" s="9" t="s">
        <v>190</v>
      </c>
    </row>
    <row r="7" spans="1:3" ht="12.75">
      <c r="A7" s="7"/>
      <c r="B7" s="8" t="s">
        <v>309</v>
      </c>
      <c r="C7" s="9" t="s">
        <v>191</v>
      </c>
    </row>
    <row r="8" spans="1:3" ht="12.75">
      <c r="A8" s="7"/>
      <c r="B8" s="8" t="s">
        <v>310</v>
      </c>
      <c r="C8" s="9" t="s">
        <v>179</v>
      </c>
    </row>
    <row r="9" spans="1:3" ht="12.75">
      <c r="A9" s="7"/>
      <c r="B9" s="8" t="s">
        <v>271</v>
      </c>
      <c r="C9" s="9" t="s">
        <v>192</v>
      </c>
    </row>
    <row r="10" spans="1:3" ht="12.75">
      <c r="A10" s="7"/>
      <c r="B10" s="8" t="s">
        <v>305</v>
      </c>
      <c r="C10" s="9" t="s">
        <v>115</v>
      </c>
    </row>
    <row r="11" spans="1:3" ht="12.75">
      <c r="A11" s="7"/>
      <c r="B11" s="8" t="s">
        <v>306</v>
      </c>
      <c r="C11" s="9" t="s">
        <v>193</v>
      </c>
    </row>
    <row r="12" spans="1:3" ht="12.75">
      <c r="A12" s="7"/>
      <c r="B12" s="8" t="s">
        <v>311</v>
      </c>
      <c r="C12" s="9" t="s">
        <v>194</v>
      </c>
    </row>
    <row r="13" spans="1:3" ht="12.75">
      <c r="A13" s="7"/>
      <c r="B13" s="8" t="s">
        <v>312</v>
      </c>
      <c r="C13" s="9" t="s">
        <v>195</v>
      </c>
    </row>
    <row r="14" spans="1:3" ht="12.75">
      <c r="A14" s="7"/>
      <c r="B14" s="8" t="s">
        <v>313</v>
      </c>
      <c r="C14" s="9" t="s">
        <v>196</v>
      </c>
    </row>
    <row r="15" spans="1:3" ht="12.75">
      <c r="A15" s="7"/>
      <c r="B15" s="8" t="s">
        <v>314</v>
      </c>
      <c r="C15" s="9" t="s">
        <v>197</v>
      </c>
    </row>
    <row r="16" spans="1:3" ht="12.75">
      <c r="A16" s="7"/>
      <c r="B16" s="8" t="s">
        <v>315</v>
      </c>
      <c r="C16" s="9" t="s">
        <v>198</v>
      </c>
    </row>
    <row r="17" spans="1:3" ht="12.75">
      <c r="A17" s="7"/>
      <c r="B17" s="8" t="s">
        <v>316</v>
      </c>
      <c r="C17" s="9" t="s">
        <v>188</v>
      </c>
    </row>
    <row r="18" spans="1:3" ht="12.75">
      <c r="A18" s="7"/>
      <c r="B18" s="8"/>
      <c r="C18" s="9" t="s">
        <v>199</v>
      </c>
    </row>
    <row r="19" spans="1:3" ht="12.75">
      <c r="A19" s="7"/>
      <c r="B19" s="8"/>
      <c r="C19" s="9" t="s">
        <v>200</v>
      </c>
    </row>
    <row r="20" spans="1:3" ht="12.75">
      <c r="A20" s="7"/>
      <c r="B20" s="8"/>
      <c r="C20" s="9" t="s">
        <v>201</v>
      </c>
    </row>
    <row r="21" spans="1:3" ht="12.75">
      <c r="A21" s="7"/>
      <c r="B21" s="8"/>
      <c r="C21" s="9" t="s">
        <v>202</v>
      </c>
    </row>
    <row r="22" spans="1:3" ht="12.75">
      <c r="A22" s="7"/>
      <c r="B22" s="8"/>
      <c r="C22" s="9"/>
    </row>
    <row r="23" spans="1:3" ht="12.75">
      <c r="A23" s="7"/>
      <c r="B23" s="8"/>
      <c r="C23" s="9"/>
    </row>
    <row r="24" spans="1:3" ht="12.75">
      <c r="A24" s="7"/>
      <c r="B24" s="8"/>
      <c r="C24" s="9"/>
    </row>
    <row r="25" spans="1:3" ht="12.75">
      <c r="A25" s="7"/>
      <c r="B25" s="8"/>
      <c r="C25" s="9"/>
    </row>
    <row r="26" spans="1:3" ht="12.75">
      <c r="A26" s="7"/>
      <c r="B26" s="8"/>
      <c r="C26" s="9"/>
    </row>
    <row r="27" spans="1:3" ht="12.75">
      <c r="A27" s="7"/>
      <c r="B27" s="8"/>
      <c r="C27" s="9"/>
    </row>
    <row r="28" spans="1:3" ht="12.75">
      <c r="A28" s="7"/>
      <c r="B28" s="8"/>
      <c r="C28" s="9"/>
    </row>
    <row r="29" spans="1:3" ht="12.75">
      <c r="A29" s="7"/>
      <c r="B29" s="8"/>
      <c r="C29" s="9"/>
    </row>
    <row r="30" spans="1:3" ht="12.75">
      <c r="A30" s="7"/>
      <c r="B30" s="8"/>
      <c r="C30" s="9"/>
    </row>
    <row r="31" spans="1:3" ht="12.75">
      <c r="A31" s="7"/>
      <c r="B31" s="8"/>
      <c r="C31" s="9"/>
    </row>
    <row r="32" spans="1:3" ht="12.75">
      <c r="A32" s="7"/>
      <c r="B32" s="8"/>
      <c r="C32" s="9"/>
    </row>
    <row r="33" spans="1:3" ht="12.75">
      <c r="A33" s="7"/>
      <c r="B33" s="8"/>
      <c r="C33" s="9"/>
    </row>
    <row r="34" spans="1:3" ht="12.75">
      <c r="A34" s="7"/>
      <c r="B34" s="8"/>
      <c r="C34" s="9"/>
    </row>
    <row r="35" spans="1:3" ht="12.75">
      <c r="A35" s="7"/>
      <c r="B35" s="8"/>
      <c r="C35" s="9"/>
    </row>
    <row r="36" spans="1:3" ht="12.75">
      <c r="A36" s="7"/>
      <c r="B36" s="8"/>
      <c r="C36" s="9"/>
    </row>
    <row r="37" spans="1:3" ht="12.75">
      <c r="A37" s="7"/>
      <c r="B37" s="8"/>
      <c r="C37" s="9"/>
    </row>
    <row r="38" spans="1:3" ht="12.75">
      <c r="A38" s="7"/>
      <c r="B38" s="8"/>
      <c r="C38" s="9"/>
    </row>
    <row r="39" spans="1:3" ht="12.75">
      <c r="A39" s="7"/>
      <c r="B39" s="8"/>
      <c r="C39" s="9"/>
    </row>
    <row r="40" spans="1:3" ht="12.75">
      <c r="A40" s="7"/>
      <c r="B40" s="8"/>
      <c r="C40" s="9"/>
    </row>
    <row r="41" spans="1:3" ht="12.75">
      <c r="A41" s="7"/>
      <c r="B41" s="8"/>
      <c r="C41" s="9"/>
    </row>
    <row r="42" spans="1:3" ht="12.75">
      <c r="A42" s="7"/>
      <c r="B42" s="8"/>
      <c r="C42" s="9"/>
    </row>
    <row r="44" ht="12.75">
      <c r="A44" s="2" t="s">
        <v>19</v>
      </c>
    </row>
    <row r="45" spans="1:2" ht="12.75">
      <c r="A45" s="2">
        <v>1</v>
      </c>
      <c r="B45" s="10" t="s">
        <v>0</v>
      </c>
    </row>
    <row r="46" spans="1:2" ht="12.75">
      <c r="A46" s="2">
        <v>2</v>
      </c>
      <c r="B46" s="10" t="s">
        <v>6</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2:D14"/>
  <sheetViews>
    <sheetView showGridLines="0" zoomScalePageLayoutView="0" workbookViewId="0" topLeftCell="A1">
      <selection activeCell="D13" sqref="D13"/>
    </sheetView>
  </sheetViews>
  <sheetFormatPr defaultColWidth="9.140625" defaultRowHeight="12.75"/>
  <cols>
    <col min="1" max="1" width="3.421875" style="0" customWidth="1"/>
    <col min="2" max="2" width="5.8515625" style="0" customWidth="1"/>
    <col min="3" max="3" width="34.7109375" style="0" customWidth="1"/>
    <col min="4" max="4" width="12.421875" style="0" customWidth="1"/>
  </cols>
  <sheetData>
    <row r="2" spans="2:3" ht="12.75">
      <c r="B2" s="246" t="s">
        <v>330</v>
      </c>
      <c r="C2" s="246"/>
    </row>
    <row r="4" spans="2:4" ht="12.75">
      <c r="B4" s="252" t="s">
        <v>104</v>
      </c>
      <c r="C4" s="252" t="s">
        <v>328</v>
      </c>
      <c r="D4" s="252" t="s">
        <v>329</v>
      </c>
    </row>
    <row r="5" spans="2:4" ht="12.75">
      <c r="B5" s="250">
        <v>1</v>
      </c>
      <c r="C5" s="251" t="s">
        <v>331</v>
      </c>
      <c r="D5" s="345"/>
    </row>
    <row r="6" spans="2:4" ht="12.75">
      <c r="B6" s="250">
        <v>2</v>
      </c>
      <c r="C6" s="251" t="s">
        <v>114</v>
      </c>
      <c r="D6" s="345"/>
    </row>
    <row r="7" spans="2:4" ht="12.75">
      <c r="B7" s="250">
        <v>3</v>
      </c>
      <c r="C7" s="251" t="s">
        <v>67</v>
      </c>
      <c r="D7" s="345"/>
    </row>
    <row r="8" spans="2:4" ht="12.75">
      <c r="B8" s="250">
        <v>4</v>
      </c>
      <c r="C8" s="251" t="s">
        <v>332</v>
      </c>
      <c r="D8" s="345"/>
    </row>
    <row r="9" spans="2:4" ht="12.75">
      <c r="B9" s="250">
        <v>5</v>
      </c>
      <c r="C9" s="251" t="s">
        <v>333</v>
      </c>
      <c r="D9" s="345"/>
    </row>
    <row r="10" spans="2:4" ht="25.5">
      <c r="B10" s="250">
        <v>6</v>
      </c>
      <c r="C10" s="251" t="s">
        <v>334</v>
      </c>
      <c r="D10" s="249" t="s">
        <v>338</v>
      </c>
    </row>
    <row r="11" spans="2:4" ht="12.75">
      <c r="B11" s="250">
        <v>7</v>
      </c>
      <c r="C11" s="251" t="s">
        <v>335</v>
      </c>
      <c r="D11" s="345"/>
    </row>
    <row r="12" spans="2:4" ht="12.75">
      <c r="B12" s="250">
        <v>8</v>
      </c>
      <c r="C12" s="251" t="s">
        <v>336</v>
      </c>
      <c r="D12" s="249" t="s">
        <v>338</v>
      </c>
    </row>
    <row r="13" spans="2:4" ht="12.75">
      <c r="B13" s="250">
        <v>9</v>
      </c>
      <c r="C13" s="251" t="s">
        <v>68</v>
      </c>
      <c r="D13" s="345"/>
    </row>
    <row r="14" spans="2:4" ht="25.5">
      <c r="B14" s="250">
        <v>10</v>
      </c>
      <c r="C14" s="251" t="s">
        <v>337</v>
      </c>
      <c r="D14" s="249" t="s">
        <v>338</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75"/>
  <sheetViews>
    <sheetView showGridLines="0" zoomScale="90" zoomScaleNormal="90" zoomScalePageLayoutView="0" workbookViewId="0" topLeftCell="A1">
      <selection activeCell="H17" sqref="H17"/>
    </sheetView>
  </sheetViews>
  <sheetFormatPr defaultColWidth="9.140625" defaultRowHeight="12.75"/>
  <cols>
    <col min="1" max="1" width="13.8515625" style="101" customWidth="1"/>
    <col min="2" max="2" width="17.421875" style="101" customWidth="1"/>
    <col min="3" max="3" width="21.57421875" style="101" customWidth="1"/>
    <col min="4" max="4" width="24.28125" style="101" customWidth="1"/>
    <col min="5" max="5" width="22.140625" style="101" bestFit="1" customWidth="1"/>
    <col min="6" max="6" width="19.421875" style="101" customWidth="1"/>
    <col min="7" max="7" width="17.421875" style="101" customWidth="1"/>
    <col min="8" max="8" width="14.8515625" style="101" customWidth="1"/>
    <col min="9" max="9" width="14.57421875" style="101" customWidth="1"/>
    <col min="10" max="10" width="15.140625" style="101" customWidth="1"/>
    <col min="11" max="11" width="16.00390625" style="101" bestFit="1" customWidth="1"/>
    <col min="12" max="12" width="20.7109375" style="101" customWidth="1"/>
    <col min="13" max="13" width="9.140625" style="101" customWidth="1"/>
    <col min="14" max="14" width="23.57421875" style="101" customWidth="1"/>
    <col min="15" max="15" width="13.8515625" style="101" customWidth="1"/>
    <col min="16" max="17" width="9.140625" style="101" customWidth="1"/>
    <col min="18" max="18" width="14.57421875" style="101" customWidth="1"/>
    <col min="19" max="19" width="14.7109375" style="101" customWidth="1"/>
    <col min="20" max="16384" width="9.140625" style="101" customWidth="1"/>
  </cols>
  <sheetData>
    <row r="1" spans="1:10" ht="14.25">
      <c r="A1" s="173"/>
      <c r="B1" s="173"/>
      <c r="C1" s="173"/>
      <c r="D1" s="173"/>
      <c r="G1" s="234"/>
      <c r="J1" s="189">
        <f>Plan!C23</f>
        <v>0</v>
      </c>
    </row>
    <row r="2" spans="1:4" ht="14.25">
      <c r="A2" s="173"/>
      <c r="B2" s="173"/>
      <c r="C2" s="173"/>
      <c r="D2" s="173"/>
    </row>
    <row r="3" spans="1:10" ht="14.25">
      <c r="A3" s="394" t="s">
        <v>277</v>
      </c>
      <c r="B3" s="395"/>
      <c r="C3" s="395"/>
      <c r="D3" s="395"/>
      <c r="E3" s="395"/>
      <c r="F3" s="395"/>
      <c r="G3" s="395"/>
      <c r="H3" s="395"/>
      <c r="I3" s="395"/>
      <c r="J3" s="396"/>
    </row>
    <row r="4" spans="1:4" ht="14.25">
      <c r="A4" s="173"/>
      <c r="B4" s="173"/>
      <c r="C4" s="173"/>
      <c r="D4" s="173"/>
    </row>
    <row r="5" spans="1:3" ht="14.25">
      <c r="A5" s="155" t="s">
        <v>59</v>
      </c>
      <c r="B5" s="173"/>
      <c r="C5" s="173"/>
    </row>
    <row r="6" spans="1:4" ht="14.25">
      <c r="A6" s="173"/>
      <c r="B6" s="173"/>
      <c r="C6" s="173"/>
      <c r="D6" s="173"/>
    </row>
    <row r="7" spans="1:9" s="173" customFormat="1" ht="14.25">
      <c r="A7" s="399" t="s">
        <v>318</v>
      </c>
      <c r="B7" s="399"/>
      <c r="C7" s="399"/>
      <c r="D7" s="399"/>
      <c r="E7" s="399"/>
      <c r="F7" s="101"/>
      <c r="G7" s="101"/>
      <c r="H7" s="101"/>
      <c r="I7" s="101"/>
    </row>
    <row r="8" spans="1:9" s="173" customFormat="1" ht="14.25">
      <c r="A8" s="101"/>
      <c r="B8" s="101"/>
      <c r="C8" s="101"/>
      <c r="D8" s="101"/>
      <c r="E8" s="101"/>
      <c r="F8" s="101"/>
      <c r="G8" s="101"/>
      <c r="H8" s="101"/>
      <c r="I8" s="101"/>
    </row>
    <row r="9" spans="1:6" s="173" customFormat="1" ht="42.75">
      <c r="A9" s="360" t="s">
        <v>262</v>
      </c>
      <c r="B9" s="359" t="s">
        <v>391</v>
      </c>
      <c r="C9" s="359" t="s">
        <v>392</v>
      </c>
      <c r="D9" s="359" t="s">
        <v>349</v>
      </c>
      <c r="E9" s="343" t="s">
        <v>319</v>
      </c>
      <c r="F9" s="343" t="s">
        <v>320</v>
      </c>
    </row>
    <row r="10" spans="1:6" s="173" customFormat="1" ht="14.25">
      <c r="A10" s="247">
        <v>192</v>
      </c>
      <c r="B10" s="346"/>
      <c r="C10" s="219"/>
      <c r="D10" s="348">
        <f aca="true" t="shared" si="0" ref="D10:D17">+B10-C10</f>
        <v>0</v>
      </c>
      <c r="E10" s="219"/>
      <c r="F10" s="219"/>
    </row>
    <row r="11" spans="1:6" s="173" customFormat="1" ht="14.25">
      <c r="A11" s="248" t="s">
        <v>321</v>
      </c>
      <c r="B11" s="347"/>
      <c r="C11" s="221"/>
      <c r="D11" s="349">
        <f t="shared" si="0"/>
        <v>0</v>
      </c>
      <c r="E11" s="221"/>
      <c r="F11" s="221"/>
    </row>
    <row r="12" spans="1:6" s="173" customFormat="1" ht="14.25">
      <c r="A12" s="248" t="s">
        <v>322</v>
      </c>
      <c r="B12" s="347"/>
      <c r="C12" s="221"/>
      <c r="D12" s="349">
        <f t="shared" si="0"/>
        <v>0</v>
      </c>
      <c r="E12" s="221"/>
      <c r="F12" s="221"/>
    </row>
    <row r="13" spans="1:6" s="173" customFormat="1" ht="14.25">
      <c r="A13" s="248" t="s">
        <v>323</v>
      </c>
      <c r="B13" s="347"/>
      <c r="C13" s="221"/>
      <c r="D13" s="349">
        <f t="shared" si="0"/>
        <v>0</v>
      </c>
      <c r="E13" s="221"/>
      <c r="F13" s="221"/>
    </row>
    <row r="14" spans="1:6" s="173" customFormat="1" ht="14.25">
      <c r="A14" s="248" t="s">
        <v>324</v>
      </c>
      <c r="B14" s="347"/>
      <c r="C14" s="221"/>
      <c r="D14" s="349">
        <f t="shared" si="0"/>
        <v>0</v>
      </c>
      <c r="E14" s="221"/>
      <c r="F14" s="221"/>
    </row>
    <row r="15" spans="1:6" s="173" customFormat="1" ht="14.25">
      <c r="A15" s="248" t="s">
        <v>325</v>
      </c>
      <c r="B15" s="347"/>
      <c r="C15" s="221"/>
      <c r="D15" s="349">
        <f t="shared" si="0"/>
        <v>0</v>
      </c>
      <c r="E15" s="221"/>
      <c r="F15" s="221"/>
    </row>
    <row r="16" spans="1:6" s="173" customFormat="1" ht="14.25">
      <c r="A16" s="248" t="s">
        <v>326</v>
      </c>
      <c r="B16" s="347"/>
      <c r="C16" s="221"/>
      <c r="D16" s="349">
        <f t="shared" si="0"/>
        <v>0</v>
      </c>
      <c r="E16" s="221"/>
      <c r="F16" s="221"/>
    </row>
    <row r="17" spans="1:6" s="173" customFormat="1" ht="14.25">
      <c r="A17" s="248">
        <v>195</v>
      </c>
      <c r="B17" s="347"/>
      <c r="C17" s="221"/>
      <c r="D17" s="349">
        <f t="shared" si="0"/>
        <v>0</v>
      </c>
      <c r="E17" s="221"/>
      <c r="F17" s="221"/>
    </row>
    <row r="18" spans="1:9" s="173" customFormat="1" ht="14.25">
      <c r="A18" s="101"/>
      <c r="B18" s="101"/>
      <c r="C18" s="101"/>
      <c r="D18" s="101"/>
      <c r="E18" s="101"/>
      <c r="F18" s="101"/>
      <c r="G18" s="101"/>
      <c r="H18" s="101"/>
      <c r="I18" s="101"/>
    </row>
    <row r="19" spans="1:9" s="173" customFormat="1" ht="14.25">
      <c r="A19" s="101"/>
      <c r="B19" s="101"/>
      <c r="C19" s="101"/>
      <c r="D19" s="101"/>
      <c r="E19" s="101"/>
      <c r="F19" s="101"/>
      <c r="G19" s="101"/>
      <c r="H19" s="101"/>
      <c r="I19" s="101"/>
    </row>
    <row r="20" spans="1:9" s="173" customFormat="1" ht="14.25">
      <c r="A20" s="197" t="s">
        <v>263</v>
      </c>
      <c r="B20" s="197"/>
      <c r="C20" s="197"/>
      <c r="D20" s="197"/>
      <c r="E20" s="197"/>
      <c r="F20" s="197"/>
      <c r="G20" s="101"/>
      <c r="H20" s="101"/>
      <c r="I20" s="101"/>
    </row>
    <row r="21" ht="14.25"/>
    <row r="22" spans="1:5" ht="57">
      <c r="A22" s="216" t="s">
        <v>264</v>
      </c>
      <c r="B22" s="216" t="s">
        <v>265</v>
      </c>
      <c r="C22" s="216" t="s">
        <v>266</v>
      </c>
      <c r="D22" s="216" t="s">
        <v>267</v>
      </c>
      <c r="E22" s="216" t="s">
        <v>268</v>
      </c>
    </row>
    <row r="23" spans="1:16" ht="14.25">
      <c r="A23" s="219"/>
      <c r="B23" s="237" t="s">
        <v>269</v>
      </c>
      <c r="C23" s="220">
        <v>43312</v>
      </c>
      <c r="D23" s="238"/>
      <c r="E23" s="220"/>
      <c r="N23" s="102"/>
      <c r="O23" s="103"/>
      <c r="P23" s="103"/>
    </row>
    <row r="24" spans="1:5" ht="14.25">
      <c r="A24" s="221"/>
      <c r="B24" s="238" t="s">
        <v>269</v>
      </c>
      <c r="C24" s="222">
        <v>43404</v>
      </c>
      <c r="D24" s="238"/>
      <c r="E24" s="222"/>
    </row>
    <row r="25" spans="1:5" ht="14.25">
      <c r="A25" s="221"/>
      <c r="B25" s="238" t="s">
        <v>269</v>
      </c>
      <c r="C25" s="222">
        <v>43496</v>
      </c>
      <c r="D25" s="238"/>
      <c r="E25" s="222"/>
    </row>
    <row r="26" spans="1:5" ht="14.25">
      <c r="A26" s="221"/>
      <c r="B26" s="238" t="s">
        <v>269</v>
      </c>
      <c r="C26" s="222">
        <v>43616</v>
      </c>
      <c r="D26" s="238"/>
      <c r="E26" s="222"/>
    </row>
    <row r="27" spans="1:16" s="173" customFormat="1" ht="14.25">
      <c r="A27" s="221"/>
      <c r="B27" s="238" t="s">
        <v>270</v>
      </c>
      <c r="C27" s="222">
        <v>43312</v>
      </c>
      <c r="D27" s="238"/>
      <c r="E27" s="222"/>
      <c r="F27" s="101"/>
      <c r="G27" s="101"/>
      <c r="H27" s="101"/>
      <c r="I27" s="101"/>
      <c r="N27" s="217"/>
      <c r="O27" s="218"/>
      <c r="P27" s="218"/>
    </row>
    <row r="28" spans="1:5" ht="14.25">
      <c r="A28" s="221"/>
      <c r="B28" s="238" t="s">
        <v>270</v>
      </c>
      <c r="C28" s="222">
        <v>43404</v>
      </c>
      <c r="D28" s="238"/>
      <c r="E28" s="222"/>
    </row>
    <row r="29" spans="1:5" ht="14.25">
      <c r="A29" s="221"/>
      <c r="B29" s="238" t="s">
        <v>270</v>
      </c>
      <c r="C29" s="222">
        <v>43496</v>
      </c>
      <c r="D29" s="238"/>
      <c r="E29" s="222"/>
    </row>
    <row r="30" spans="1:5" ht="14.25">
      <c r="A30" s="221"/>
      <c r="B30" s="238" t="s">
        <v>270</v>
      </c>
      <c r="C30" s="222">
        <v>43616</v>
      </c>
      <c r="D30" s="238"/>
      <c r="E30" s="222"/>
    </row>
    <row r="31" spans="1:5" ht="14.25">
      <c r="A31" s="221"/>
      <c r="B31" s="238" t="s">
        <v>327</v>
      </c>
      <c r="C31" s="222"/>
      <c r="D31" s="238"/>
      <c r="E31" s="222"/>
    </row>
    <row r="32" spans="1:5" ht="14.25">
      <c r="A32" s="221"/>
      <c r="B32" s="238" t="s">
        <v>393</v>
      </c>
      <c r="C32" s="222"/>
      <c r="D32" s="238"/>
      <c r="E32" s="221"/>
    </row>
    <row r="33" spans="1:5" ht="14.25">
      <c r="A33" s="221"/>
      <c r="B33" s="238"/>
      <c r="C33" s="222"/>
      <c r="D33" s="221"/>
      <c r="E33" s="221"/>
    </row>
    <row r="34" spans="1:5" ht="14.25">
      <c r="A34" s="221"/>
      <c r="B34" s="238"/>
      <c r="C34" s="222"/>
      <c r="D34" s="221"/>
      <c r="E34" s="221"/>
    </row>
    <row r="64" spans="1:6" ht="14.25">
      <c r="A64" s="398" t="s">
        <v>231</v>
      </c>
      <c r="B64" s="398"/>
      <c r="C64" s="398"/>
      <c r="D64" s="398"/>
      <c r="E64" s="196"/>
      <c r="F64" s="196"/>
    </row>
    <row r="65" spans="1:6" ht="15" thickBot="1">
      <c r="A65" s="198"/>
      <c r="B65" s="198"/>
      <c r="C65" s="198"/>
      <c r="D65" s="198"/>
      <c r="E65" s="196"/>
      <c r="F65" s="196"/>
    </row>
    <row r="66" spans="1:6" ht="42.75">
      <c r="A66" s="199" t="s">
        <v>178</v>
      </c>
      <c r="B66" s="199" t="s">
        <v>85</v>
      </c>
      <c r="C66" s="200" t="s">
        <v>232</v>
      </c>
      <c r="D66" s="201" t="s">
        <v>81</v>
      </c>
      <c r="E66" s="196"/>
      <c r="F66" s="196"/>
    </row>
    <row r="67" spans="1:6" ht="14.25">
      <c r="A67" s="202"/>
      <c r="B67" s="202"/>
      <c r="C67" s="202"/>
      <c r="D67" s="203"/>
      <c r="E67" s="196"/>
      <c r="F67" s="196"/>
    </row>
    <row r="68" spans="1:6" ht="14.25">
      <c r="A68" s="202"/>
      <c r="B68" s="202"/>
      <c r="C68" s="202"/>
      <c r="D68" s="203"/>
      <c r="E68" s="196"/>
      <c r="F68" s="196"/>
    </row>
    <row r="69" spans="1:6" ht="15" thickBot="1">
      <c r="A69" s="204"/>
      <c r="B69" s="204"/>
      <c r="C69" s="204"/>
      <c r="D69" s="205"/>
      <c r="E69" s="196"/>
      <c r="F69" s="196"/>
    </row>
    <row r="70" spans="1:6" ht="14.25">
      <c r="A70" s="196"/>
      <c r="B70" s="196"/>
      <c r="C70" s="196"/>
      <c r="D70" s="196"/>
      <c r="E70" s="196"/>
      <c r="F70" s="196"/>
    </row>
    <row r="71" spans="1:6" ht="14.25">
      <c r="A71" s="397" t="s">
        <v>22</v>
      </c>
      <c r="B71" s="397"/>
      <c r="C71" s="397"/>
      <c r="D71" s="397"/>
      <c r="E71" s="397"/>
      <c r="F71" s="397"/>
    </row>
    <row r="72" spans="1:6" ht="15" thickBot="1">
      <c r="A72" s="198"/>
      <c r="B72" s="198"/>
      <c r="C72" s="198"/>
      <c r="D72" s="198"/>
      <c r="E72" s="198"/>
      <c r="F72" s="198"/>
    </row>
    <row r="73" spans="1:6" ht="42.75">
      <c r="A73" s="206" t="s">
        <v>178</v>
      </c>
      <c r="B73" s="206" t="s">
        <v>85</v>
      </c>
      <c r="C73" s="206" t="s">
        <v>232</v>
      </c>
      <c r="D73" s="207" t="s">
        <v>81</v>
      </c>
      <c r="E73" s="208" t="s">
        <v>145</v>
      </c>
      <c r="F73" s="208" t="s">
        <v>146</v>
      </c>
    </row>
    <row r="74" spans="1:6" ht="14.25">
      <c r="A74" s="209"/>
      <c r="B74" s="210"/>
      <c r="C74" s="209"/>
      <c r="D74" s="211"/>
      <c r="E74" s="212"/>
      <c r="F74" s="212"/>
    </row>
    <row r="75" spans="1:6" ht="15" thickBot="1">
      <c r="A75" s="213"/>
      <c r="B75" s="213"/>
      <c r="C75" s="213"/>
      <c r="D75" s="214"/>
      <c r="E75" s="215"/>
      <c r="F75" s="215"/>
    </row>
  </sheetData>
  <sheetProtection insertRows="0" deleteRows="0"/>
  <protectedRanges>
    <protectedRange sqref="A67:D69 A74:F75" name="Range1"/>
  </protectedRanges>
  <mergeCells count="4">
    <mergeCell ref="A3:J3"/>
    <mergeCell ref="A71:F71"/>
    <mergeCell ref="A64:D64"/>
    <mergeCell ref="A7:E7"/>
  </mergeCells>
  <dataValidations count="1">
    <dataValidation allowBlank="1" showInputMessage="1" showErrorMessage="1" prompt="feed only in dd/mm/yyyy and not in any other format" sqref="E74:F75"/>
  </dataValidations>
  <hyperlinks>
    <hyperlink ref="A5" location="Plan!A52" display="Plan"/>
  </hyperlinks>
  <printOptions/>
  <pageMargins left="0.48" right="0.15" top="1" bottom="1" header="0.5" footer="0.5"/>
  <pageSetup horizontalDpi="600" verticalDpi="600" orientation="landscape" scale="150" r:id="rId3"/>
  <legacyDrawing r:id="rId2"/>
</worksheet>
</file>

<file path=xl/worksheets/sheet12.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E2" sqref="E2"/>
    </sheetView>
  </sheetViews>
  <sheetFormatPr defaultColWidth="9.140625" defaultRowHeight="12.75"/>
  <cols>
    <col min="1" max="1" width="11.57421875" style="2" customWidth="1"/>
    <col min="2" max="2" width="30.28125" style="2" customWidth="1"/>
    <col min="3" max="3" width="23.57421875" style="2" customWidth="1"/>
    <col min="4" max="4" width="21.57421875" style="2" customWidth="1"/>
    <col min="5" max="5" width="33.140625" style="2" customWidth="1"/>
    <col min="6" max="16384" width="9.140625" style="2" customWidth="1"/>
  </cols>
  <sheetData>
    <row r="1" ht="12.75">
      <c r="A1" s="120" t="s">
        <v>59</v>
      </c>
    </row>
    <row r="2" ht="12.75">
      <c r="E2" s="34">
        <f>+Plan!C24</f>
        <v>0</v>
      </c>
    </row>
    <row r="4" spans="1:4" ht="15">
      <c r="A4" s="400" t="s">
        <v>82</v>
      </c>
      <c r="B4" s="400"/>
      <c r="C4" s="400"/>
      <c r="D4" s="400"/>
    </row>
    <row r="6" spans="1:6" ht="28.5">
      <c r="A6" s="229" t="s">
        <v>72</v>
      </c>
      <c r="B6" s="229" t="s">
        <v>20</v>
      </c>
      <c r="C6" s="229" t="s">
        <v>73</v>
      </c>
      <c r="D6" s="229" t="s">
        <v>74</v>
      </c>
      <c r="E6" s="230" t="s">
        <v>69</v>
      </c>
      <c r="F6" s="51"/>
    </row>
    <row r="7" spans="1:6" ht="12.75">
      <c r="A7" s="40">
        <v>1</v>
      </c>
      <c r="B7" s="40" t="s">
        <v>71</v>
      </c>
      <c r="C7" s="52"/>
      <c r="D7" s="52"/>
      <c r="E7" s="52"/>
      <c r="F7" s="51"/>
    </row>
    <row r="8" spans="1:6" ht="12.75">
      <c r="A8" s="40">
        <v>2</v>
      </c>
      <c r="B8" s="40" t="s">
        <v>75</v>
      </c>
      <c r="C8" s="52"/>
      <c r="D8" s="52"/>
      <c r="E8" s="52"/>
      <c r="F8" s="51"/>
    </row>
    <row r="9" spans="1:6" ht="12.75">
      <c r="A9" s="40">
        <v>3</v>
      </c>
      <c r="B9" s="40" t="s">
        <v>210</v>
      </c>
      <c r="C9" s="52"/>
      <c r="D9" s="52"/>
      <c r="E9" s="52"/>
      <c r="F9" s="51"/>
    </row>
    <row r="10" spans="1:5" ht="25.5">
      <c r="A10" s="40">
        <v>4</v>
      </c>
      <c r="B10" s="53" t="s">
        <v>209</v>
      </c>
      <c r="C10" s="52"/>
      <c r="D10" s="52"/>
      <c r="E10" s="52"/>
    </row>
    <row r="14" ht="15">
      <c r="B14" s="54"/>
    </row>
    <row r="16" ht="15">
      <c r="A16" s="54"/>
    </row>
    <row r="17" ht="12.75">
      <c r="C17" s="27"/>
    </row>
    <row r="18" ht="12.75">
      <c r="C18" s="27"/>
    </row>
  </sheetData>
  <sheetProtection/>
  <mergeCells count="1">
    <mergeCell ref="A4:D4"/>
  </mergeCells>
  <hyperlinks>
    <hyperlink ref="A1" location="Plan!A33" display="Plan"/>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31"/>
  <sheetViews>
    <sheetView showGridLines="0" zoomScale="70" zoomScaleNormal="70" zoomScalePageLayoutView="0" workbookViewId="0" topLeftCell="B1">
      <selection activeCell="O4" sqref="O4"/>
    </sheetView>
  </sheetViews>
  <sheetFormatPr defaultColWidth="9.140625" defaultRowHeight="12.75"/>
  <cols>
    <col min="1" max="1" width="10.421875" style="2" customWidth="1"/>
    <col min="2" max="2" width="9.7109375" style="2" customWidth="1"/>
    <col min="3" max="3" width="20.140625" style="2" customWidth="1"/>
    <col min="4" max="4" width="13.00390625" style="2" customWidth="1"/>
    <col min="5" max="5" width="15.00390625" style="2" customWidth="1"/>
    <col min="6" max="6" width="14.28125" style="2" customWidth="1"/>
    <col min="7" max="7" width="15.7109375" style="2" customWidth="1"/>
    <col min="8" max="8" width="13.140625" style="2" customWidth="1"/>
    <col min="9" max="9" width="16.7109375" style="2" bestFit="1" customWidth="1"/>
    <col min="10" max="10" width="14.7109375" style="2" customWidth="1"/>
    <col min="11" max="11" width="15.00390625" style="2" customWidth="1"/>
    <col min="12" max="12" width="11.421875" style="2" customWidth="1"/>
    <col min="13" max="14" width="9.140625" style="2" customWidth="1"/>
    <col min="15" max="15" width="55.421875" style="2" bestFit="1" customWidth="1"/>
    <col min="16" max="16384" width="9.140625" style="2" customWidth="1"/>
  </cols>
  <sheetData>
    <row r="1" spans="1:4" s="27" customFormat="1" ht="12.75">
      <c r="A1" s="153" t="s">
        <v>59</v>
      </c>
      <c r="D1" s="153"/>
    </row>
    <row r="2" s="27" customFormat="1" ht="12.75"/>
    <row r="3" s="27" customFormat="1" ht="12.75">
      <c r="K3" s="188">
        <f>Plan!C25</f>
        <v>0</v>
      </c>
    </row>
    <row r="4" spans="1:4" s="27" customFormat="1" ht="12.75">
      <c r="A4" s="28" t="s">
        <v>118</v>
      </c>
      <c r="D4" s="28"/>
    </row>
    <row r="5" spans="1:14" s="27" customFormat="1" ht="13.5" thickBot="1">
      <c r="A5" s="142"/>
      <c r="B5" s="142"/>
      <c r="C5" s="142"/>
      <c r="D5" s="142"/>
      <c r="E5" s="142"/>
      <c r="F5" s="142"/>
      <c r="G5" s="142"/>
      <c r="H5" s="142"/>
      <c r="I5" s="142"/>
      <c r="J5" s="142"/>
      <c r="K5" s="142"/>
      <c r="L5" s="142"/>
      <c r="M5" s="142"/>
      <c r="N5" s="142"/>
    </row>
    <row r="6" spans="1:14" ht="38.25">
      <c r="A6" s="174" t="s">
        <v>163</v>
      </c>
      <c r="B6" s="174" t="s">
        <v>163</v>
      </c>
      <c r="C6" s="174" t="s">
        <v>12</v>
      </c>
      <c r="D6" s="174" t="s">
        <v>164</v>
      </c>
      <c r="E6" s="174" t="s">
        <v>13</v>
      </c>
      <c r="F6" s="174" t="s">
        <v>14</v>
      </c>
      <c r="G6" s="174" t="s">
        <v>165</v>
      </c>
      <c r="H6" s="174" t="s">
        <v>15</v>
      </c>
      <c r="I6" s="174" t="s">
        <v>166</v>
      </c>
      <c r="J6" s="174" t="s">
        <v>16</v>
      </c>
      <c r="K6" s="174" t="s">
        <v>167</v>
      </c>
      <c r="L6" s="174" t="s">
        <v>168</v>
      </c>
      <c r="M6" s="174" t="s">
        <v>169</v>
      </c>
      <c r="N6" s="174" t="s">
        <v>170</v>
      </c>
    </row>
    <row r="7" spans="1:14" ht="12.75">
      <c r="A7" s="104"/>
      <c r="B7" s="104"/>
      <c r="C7" s="31"/>
      <c r="D7" s="178"/>
      <c r="E7" s="43"/>
      <c r="F7" s="43"/>
      <c r="G7" s="58"/>
      <c r="H7" s="43"/>
      <c r="I7" s="43"/>
      <c r="J7" s="105">
        <f>E7+F7-G7-H7-I7</f>
        <v>0</v>
      </c>
      <c r="K7" s="43"/>
      <c r="L7" s="58"/>
      <c r="M7" s="58"/>
      <c r="N7" s="58"/>
    </row>
    <row r="8" spans="1:14" ht="12.75">
      <c r="A8" s="104"/>
      <c r="B8" s="104"/>
      <c r="C8" s="31"/>
      <c r="D8" s="178"/>
      <c r="E8" s="43"/>
      <c r="F8" s="43"/>
      <c r="G8" s="58"/>
      <c r="H8" s="43"/>
      <c r="I8" s="43"/>
      <c r="J8" s="105">
        <f aca="true" t="shared" si="0" ref="J8:J29">E8+F8-G8-H8-I8</f>
        <v>0</v>
      </c>
      <c r="K8" s="43"/>
      <c r="L8" s="58"/>
      <c r="M8" s="58"/>
      <c r="N8" s="58"/>
    </row>
    <row r="9" spans="1:14" ht="12.75">
      <c r="A9" s="104"/>
      <c r="B9" s="104"/>
      <c r="C9" s="31"/>
      <c r="D9" s="178"/>
      <c r="E9" s="43"/>
      <c r="F9" s="43"/>
      <c r="G9" s="58"/>
      <c r="H9" s="43"/>
      <c r="I9" s="43"/>
      <c r="J9" s="105">
        <f t="shared" si="0"/>
        <v>0</v>
      </c>
      <c r="K9" s="43"/>
      <c r="L9" s="58"/>
      <c r="M9" s="58"/>
      <c r="N9" s="58"/>
    </row>
    <row r="10" spans="1:14" ht="12.75">
      <c r="A10" s="104"/>
      <c r="B10" s="104"/>
      <c r="C10" s="31"/>
      <c r="D10" s="178"/>
      <c r="E10" s="43"/>
      <c r="F10" s="43"/>
      <c r="G10" s="58"/>
      <c r="H10" s="43"/>
      <c r="I10" s="43"/>
      <c r="J10" s="105">
        <f t="shared" si="0"/>
        <v>0</v>
      </c>
      <c r="K10" s="43"/>
      <c r="L10" s="58"/>
      <c r="M10" s="58"/>
      <c r="N10" s="58"/>
    </row>
    <row r="11" spans="1:14" ht="12.75">
      <c r="A11" s="104"/>
      <c r="B11" s="104"/>
      <c r="C11" s="31"/>
      <c r="D11" s="178"/>
      <c r="E11" s="43"/>
      <c r="F11" s="43"/>
      <c r="G11" s="58"/>
      <c r="H11" s="43"/>
      <c r="I11" s="43"/>
      <c r="J11" s="105">
        <f t="shared" si="0"/>
        <v>0</v>
      </c>
      <c r="K11" s="43"/>
      <c r="L11" s="58"/>
      <c r="M11" s="58"/>
      <c r="N11" s="58"/>
    </row>
    <row r="12" spans="1:14" ht="12.75">
      <c r="A12" s="104"/>
      <c r="B12" s="104"/>
      <c r="C12" s="31"/>
      <c r="D12" s="178"/>
      <c r="E12" s="43"/>
      <c r="F12" s="43"/>
      <c r="G12" s="58"/>
      <c r="H12" s="43"/>
      <c r="I12" s="43"/>
      <c r="J12" s="105">
        <f t="shared" si="0"/>
        <v>0</v>
      </c>
      <c r="K12" s="43"/>
      <c r="L12" s="58"/>
      <c r="M12" s="58"/>
      <c r="N12" s="58"/>
    </row>
    <row r="13" spans="1:14" ht="12.75">
      <c r="A13" s="104"/>
      <c r="B13" s="104"/>
      <c r="C13" s="31"/>
      <c r="D13" s="178"/>
      <c r="E13" s="43"/>
      <c r="F13" s="43"/>
      <c r="G13" s="58"/>
      <c r="H13" s="43"/>
      <c r="I13" s="43"/>
      <c r="J13" s="105">
        <f t="shared" si="0"/>
        <v>0</v>
      </c>
      <c r="K13" s="43"/>
      <c r="L13" s="58"/>
      <c r="M13" s="58"/>
      <c r="N13" s="58"/>
    </row>
    <row r="14" spans="1:14" ht="12.75">
      <c r="A14" s="104"/>
      <c r="B14" s="104"/>
      <c r="C14" s="31"/>
      <c r="D14" s="178"/>
      <c r="E14" s="43"/>
      <c r="F14" s="43"/>
      <c r="G14" s="58"/>
      <c r="H14" s="43"/>
      <c r="I14" s="43"/>
      <c r="J14" s="105">
        <f t="shared" si="0"/>
        <v>0</v>
      </c>
      <c r="K14" s="43"/>
      <c r="L14" s="58"/>
      <c r="M14" s="58"/>
      <c r="N14" s="58"/>
    </row>
    <row r="15" spans="1:14" ht="12.75">
      <c r="A15" s="104"/>
      <c r="B15" s="104"/>
      <c r="C15" s="31"/>
      <c r="D15" s="178"/>
      <c r="E15" s="43"/>
      <c r="F15" s="43"/>
      <c r="G15" s="58"/>
      <c r="H15" s="43"/>
      <c r="I15" s="43"/>
      <c r="J15" s="105">
        <f t="shared" si="0"/>
        <v>0</v>
      </c>
      <c r="K15" s="43"/>
      <c r="L15" s="58"/>
      <c r="M15" s="58"/>
      <c r="N15" s="58"/>
    </row>
    <row r="16" spans="1:14" ht="12.75">
      <c r="A16" s="104"/>
      <c r="B16" s="104"/>
      <c r="C16" s="31"/>
      <c r="D16" s="178"/>
      <c r="E16" s="43"/>
      <c r="F16" s="43"/>
      <c r="G16" s="58"/>
      <c r="H16" s="43"/>
      <c r="I16" s="43"/>
      <c r="J16" s="105">
        <f t="shared" si="0"/>
        <v>0</v>
      </c>
      <c r="K16" s="43"/>
      <c r="L16" s="58"/>
      <c r="M16" s="58"/>
      <c r="N16" s="58"/>
    </row>
    <row r="17" spans="1:14" ht="12.75">
      <c r="A17" s="104"/>
      <c r="B17" s="104"/>
      <c r="C17" s="31"/>
      <c r="D17" s="178"/>
      <c r="E17" s="43"/>
      <c r="F17" s="43"/>
      <c r="G17" s="58"/>
      <c r="H17" s="43"/>
      <c r="I17" s="43"/>
      <c r="J17" s="105">
        <f t="shared" si="0"/>
        <v>0</v>
      </c>
      <c r="K17" s="43"/>
      <c r="L17" s="58"/>
      <c r="M17" s="58"/>
      <c r="N17" s="58"/>
    </row>
    <row r="18" spans="1:14" ht="12.75">
      <c r="A18" s="104"/>
      <c r="B18" s="104"/>
      <c r="C18" s="31"/>
      <c r="D18" s="178"/>
      <c r="E18" s="43"/>
      <c r="F18" s="43"/>
      <c r="G18" s="58"/>
      <c r="H18" s="43"/>
      <c r="I18" s="43"/>
      <c r="J18" s="105">
        <f t="shared" si="0"/>
        <v>0</v>
      </c>
      <c r="K18" s="43"/>
      <c r="L18" s="58"/>
      <c r="M18" s="58"/>
      <c r="N18" s="58"/>
    </row>
    <row r="19" spans="1:14" ht="12.75">
      <c r="A19" s="104"/>
      <c r="B19" s="104"/>
      <c r="C19" s="31"/>
      <c r="D19" s="178"/>
      <c r="E19" s="43"/>
      <c r="F19" s="43"/>
      <c r="G19" s="58"/>
      <c r="H19" s="43"/>
      <c r="I19" s="43"/>
      <c r="J19" s="105">
        <f t="shared" si="0"/>
        <v>0</v>
      </c>
      <c r="K19" s="43"/>
      <c r="L19" s="58"/>
      <c r="M19" s="58"/>
      <c r="N19" s="58"/>
    </row>
    <row r="20" spans="1:14" ht="12.75">
      <c r="A20" s="104"/>
      <c r="B20" s="104"/>
      <c r="C20" s="31"/>
      <c r="D20" s="178"/>
      <c r="E20" s="43"/>
      <c r="F20" s="43"/>
      <c r="G20" s="58"/>
      <c r="H20" s="43"/>
      <c r="I20" s="43"/>
      <c r="J20" s="105">
        <f t="shared" si="0"/>
        <v>0</v>
      </c>
      <c r="K20" s="43"/>
      <c r="L20" s="58"/>
      <c r="M20" s="58"/>
      <c r="N20" s="58"/>
    </row>
    <row r="21" spans="1:14" ht="12.75">
      <c r="A21" s="104"/>
      <c r="B21" s="104"/>
      <c r="C21" s="31"/>
      <c r="D21" s="178"/>
      <c r="E21" s="43"/>
      <c r="F21" s="43"/>
      <c r="G21" s="58"/>
      <c r="H21" s="43"/>
      <c r="I21" s="43"/>
      <c r="J21" s="105">
        <f t="shared" si="0"/>
        <v>0</v>
      </c>
      <c r="K21" s="43"/>
      <c r="L21" s="58"/>
      <c r="M21" s="58"/>
      <c r="N21" s="58"/>
    </row>
    <row r="22" spans="1:14" ht="12.75">
      <c r="A22" s="104"/>
      <c r="B22" s="104"/>
      <c r="C22" s="31"/>
      <c r="D22" s="178"/>
      <c r="E22" s="43"/>
      <c r="F22" s="43"/>
      <c r="G22" s="58"/>
      <c r="H22" s="43"/>
      <c r="I22" s="43"/>
      <c r="J22" s="105">
        <f t="shared" si="0"/>
        <v>0</v>
      </c>
      <c r="K22" s="43"/>
      <c r="L22" s="58"/>
      <c r="M22" s="58"/>
      <c r="N22" s="58"/>
    </row>
    <row r="23" spans="1:14" ht="12.75">
      <c r="A23" s="104"/>
      <c r="B23" s="104"/>
      <c r="C23" s="31"/>
      <c r="D23" s="178"/>
      <c r="E23" s="43"/>
      <c r="F23" s="43"/>
      <c r="G23" s="58"/>
      <c r="H23" s="43"/>
      <c r="I23" s="43"/>
      <c r="J23" s="105">
        <f t="shared" si="0"/>
        <v>0</v>
      </c>
      <c r="K23" s="43"/>
      <c r="L23" s="58"/>
      <c r="M23" s="58"/>
      <c r="N23" s="58"/>
    </row>
    <row r="24" spans="1:14" ht="12.75">
      <c r="A24" s="104"/>
      <c r="B24" s="104"/>
      <c r="C24" s="31"/>
      <c r="D24" s="178"/>
      <c r="E24" s="43"/>
      <c r="F24" s="43"/>
      <c r="G24" s="58"/>
      <c r="H24" s="43"/>
      <c r="I24" s="43"/>
      <c r="J24" s="105">
        <f t="shared" si="0"/>
        <v>0</v>
      </c>
      <c r="K24" s="43"/>
      <c r="L24" s="58"/>
      <c r="M24" s="58"/>
      <c r="N24" s="58"/>
    </row>
    <row r="25" spans="1:14" ht="12.75">
      <c r="A25" s="104"/>
      <c r="B25" s="104"/>
      <c r="C25" s="31"/>
      <c r="D25" s="178"/>
      <c r="E25" s="43"/>
      <c r="F25" s="43"/>
      <c r="G25" s="58"/>
      <c r="H25" s="43"/>
      <c r="I25" s="43"/>
      <c r="J25" s="105">
        <f t="shared" si="0"/>
        <v>0</v>
      </c>
      <c r="K25" s="43"/>
      <c r="L25" s="58"/>
      <c r="M25" s="58"/>
      <c r="N25" s="58"/>
    </row>
    <row r="26" spans="1:14" ht="12.75">
      <c r="A26" s="104"/>
      <c r="B26" s="104"/>
      <c r="C26" s="31"/>
      <c r="D26" s="178"/>
      <c r="E26" s="43"/>
      <c r="F26" s="43"/>
      <c r="G26" s="58"/>
      <c r="H26" s="43"/>
      <c r="I26" s="43"/>
      <c r="J26" s="105">
        <f t="shared" si="0"/>
        <v>0</v>
      </c>
      <c r="K26" s="43"/>
      <c r="L26" s="58"/>
      <c r="M26" s="58"/>
      <c r="N26" s="58"/>
    </row>
    <row r="27" spans="1:14" ht="12.75">
      <c r="A27" s="104"/>
      <c r="B27" s="104"/>
      <c r="C27" s="31"/>
      <c r="D27" s="178"/>
      <c r="E27" s="43"/>
      <c r="F27" s="43"/>
      <c r="G27" s="58"/>
      <c r="H27" s="43"/>
      <c r="I27" s="43"/>
      <c r="J27" s="105">
        <f t="shared" si="0"/>
        <v>0</v>
      </c>
      <c r="K27" s="43"/>
      <c r="L27" s="58"/>
      <c r="M27" s="58"/>
      <c r="N27" s="58"/>
    </row>
    <row r="28" spans="1:14" ht="12.75">
      <c r="A28" s="104"/>
      <c r="B28" s="104"/>
      <c r="C28" s="31"/>
      <c r="D28" s="178"/>
      <c r="E28" s="43"/>
      <c r="F28" s="43"/>
      <c r="G28" s="58"/>
      <c r="H28" s="43"/>
      <c r="I28" s="43"/>
      <c r="J28" s="105">
        <f t="shared" si="0"/>
        <v>0</v>
      </c>
      <c r="K28" s="43"/>
      <c r="L28" s="58"/>
      <c r="M28" s="58"/>
      <c r="N28" s="58"/>
    </row>
    <row r="29" spans="1:14" ht="13.5" thickBot="1">
      <c r="A29" s="175"/>
      <c r="B29" s="175"/>
      <c r="C29" s="179"/>
      <c r="D29" s="180"/>
      <c r="E29" s="190"/>
      <c r="F29" s="190"/>
      <c r="G29" s="191"/>
      <c r="H29" s="190"/>
      <c r="I29" s="190"/>
      <c r="J29" s="176">
        <f t="shared" si="0"/>
        <v>0</v>
      </c>
      <c r="K29" s="190"/>
      <c r="L29" s="191"/>
      <c r="M29" s="191"/>
      <c r="N29" s="191"/>
    </row>
    <row r="30" spans="1:2" s="27" customFormat="1" ht="12.75">
      <c r="A30" s="36"/>
      <c r="B30" s="116"/>
    </row>
    <row r="31" spans="3:12" s="27" customFormat="1" ht="13.5" thickBot="1">
      <c r="C31" s="36"/>
      <c r="D31" s="36"/>
      <c r="E31" s="177">
        <f aca="true" t="shared" si="1" ref="E31:J31">SUM(E7:E29)</f>
        <v>0</v>
      </c>
      <c r="F31" s="177">
        <f t="shared" si="1"/>
        <v>0</v>
      </c>
      <c r="G31" s="177">
        <f t="shared" si="1"/>
        <v>0</v>
      </c>
      <c r="H31" s="177">
        <f t="shared" si="1"/>
        <v>0</v>
      </c>
      <c r="I31" s="177">
        <f t="shared" si="1"/>
        <v>0</v>
      </c>
      <c r="J31" s="177">
        <f t="shared" si="1"/>
        <v>0</v>
      </c>
      <c r="K31" s="36"/>
      <c r="L31" s="36"/>
    </row>
    <row r="32" ht="13.5" thickTop="1"/>
  </sheetData>
  <sheetProtection insertRows="0" deleteRows="0"/>
  <protectedRanges>
    <protectedRange sqref="K7:N29 C7:I29" name="Range1"/>
  </protectedRanges>
  <dataValidations count="1">
    <dataValidation allowBlank="1" showInputMessage="1" showErrorMessage="1" prompt="Do not feed here" sqref="A7:B29 K7:N29"/>
  </dataValidations>
  <hyperlinks>
    <hyperlink ref="A1" location="Plan!A49" display="Plan!A49"/>
  </hyperlinks>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O30"/>
  <sheetViews>
    <sheetView showGridLines="0" zoomScale="80" zoomScaleNormal="80" zoomScalePageLayoutView="0" workbookViewId="0" topLeftCell="A1">
      <selection activeCell="O11" sqref="O11"/>
    </sheetView>
  </sheetViews>
  <sheetFormatPr defaultColWidth="9.140625" defaultRowHeight="12.75"/>
  <cols>
    <col min="1" max="1" width="10.421875" style="2" customWidth="1"/>
    <col min="2" max="2" width="9.7109375" style="2" customWidth="1"/>
    <col min="3" max="3" width="20.140625" style="2" customWidth="1"/>
    <col min="4" max="4" width="13.00390625" style="2" customWidth="1"/>
    <col min="5" max="5" width="15.00390625" style="2" customWidth="1"/>
    <col min="6" max="6" width="11.28125" style="2" customWidth="1"/>
    <col min="7" max="7" width="13.8515625" style="2" customWidth="1"/>
    <col min="8" max="8" width="13.140625" style="2" customWidth="1"/>
    <col min="9" max="9" width="16.7109375" style="2" bestFit="1" customWidth="1"/>
    <col min="10" max="10" width="14.7109375" style="2" customWidth="1"/>
    <col min="11" max="11" width="10.421875" style="2" customWidth="1"/>
    <col min="12" max="12" width="11.421875" style="2" customWidth="1"/>
    <col min="13" max="13" width="9.140625" style="2" customWidth="1"/>
    <col min="14" max="14" width="11.28125" style="2" bestFit="1" customWidth="1"/>
    <col min="15" max="15" width="39.28125" style="2" customWidth="1"/>
    <col min="16" max="16384" width="9.140625" style="2" customWidth="1"/>
  </cols>
  <sheetData>
    <row r="1" spans="1:10" s="27" customFormat="1" ht="12.75">
      <c r="A1" s="153" t="s">
        <v>59</v>
      </c>
      <c r="D1" s="153"/>
      <c r="J1" s="188">
        <f>Plan!C26</f>
        <v>0</v>
      </c>
    </row>
    <row r="2" s="27" customFormat="1" ht="12.75"/>
    <row r="3" spans="1:4" s="27" customFormat="1" ht="12.75">
      <c r="A3" s="28" t="s">
        <v>119</v>
      </c>
      <c r="D3" s="28"/>
    </row>
    <row r="4" spans="1:14" s="27" customFormat="1" ht="13.5" thickBot="1">
      <c r="A4" s="142"/>
      <c r="B4" s="142"/>
      <c r="C4" s="142"/>
      <c r="D4" s="142"/>
      <c r="E4" s="142"/>
      <c r="F4" s="142"/>
      <c r="G4" s="142"/>
      <c r="H4" s="142"/>
      <c r="I4" s="142"/>
      <c r="J4" s="142"/>
      <c r="K4" s="142"/>
      <c r="L4" s="142"/>
      <c r="M4" s="142"/>
      <c r="N4" s="142"/>
    </row>
    <row r="5" spans="1:15" ht="25.5">
      <c r="A5" s="174" t="s">
        <v>163</v>
      </c>
      <c r="B5" s="174" t="s">
        <v>163</v>
      </c>
      <c r="C5" s="174" t="s">
        <v>12</v>
      </c>
      <c r="D5" s="174" t="s">
        <v>164</v>
      </c>
      <c r="E5" s="174" t="s">
        <v>13</v>
      </c>
      <c r="F5" s="174" t="s">
        <v>173</v>
      </c>
      <c r="G5" s="174" t="s">
        <v>14</v>
      </c>
      <c r="H5" s="174" t="s">
        <v>176</v>
      </c>
      <c r="I5" s="174" t="s">
        <v>15</v>
      </c>
      <c r="J5" s="174" t="s">
        <v>174</v>
      </c>
      <c r="K5" s="174" t="s">
        <v>175</v>
      </c>
      <c r="L5" s="174" t="s">
        <v>16</v>
      </c>
      <c r="M5" s="174" t="s">
        <v>169</v>
      </c>
      <c r="N5" s="174" t="s">
        <v>170</v>
      </c>
      <c r="O5" s="27"/>
    </row>
    <row r="6" spans="1:14" ht="12.75">
      <c r="A6" s="104"/>
      <c r="B6" s="104"/>
      <c r="C6" s="31"/>
      <c r="D6" s="31"/>
      <c r="E6" s="43"/>
      <c r="F6" s="43"/>
      <c r="G6" s="58"/>
      <c r="H6" s="106">
        <f>E6+F6+G6</f>
        <v>0</v>
      </c>
      <c r="I6" s="43"/>
      <c r="J6" s="58"/>
      <c r="K6" s="110"/>
      <c r="L6" s="105">
        <f>H6-I6-J6-K6</f>
        <v>0</v>
      </c>
      <c r="M6" s="58"/>
      <c r="N6" s="58"/>
    </row>
    <row r="7" spans="1:14" ht="12.75">
      <c r="A7" s="104"/>
      <c r="B7" s="104"/>
      <c r="C7" s="31"/>
      <c r="D7" s="31"/>
      <c r="E7" s="43"/>
      <c r="F7" s="43"/>
      <c r="G7" s="58"/>
      <c r="H7" s="106">
        <f aca="true" t="shared" si="0" ref="H7:H28">E7+F7+G7</f>
        <v>0</v>
      </c>
      <c r="I7" s="43"/>
      <c r="J7" s="58"/>
      <c r="K7" s="43"/>
      <c r="L7" s="105">
        <f aca="true" t="shared" si="1" ref="L7:L28">H7-I7-J7-K7</f>
        <v>0</v>
      </c>
      <c r="M7" s="58"/>
      <c r="N7" s="58"/>
    </row>
    <row r="8" spans="1:14" ht="12.75">
      <c r="A8" s="104"/>
      <c r="B8" s="104"/>
      <c r="C8" s="31"/>
      <c r="D8" s="31"/>
      <c r="E8" s="43"/>
      <c r="F8" s="43"/>
      <c r="G8" s="58"/>
      <c r="H8" s="106">
        <f t="shared" si="0"/>
        <v>0</v>
      </c>
      <c r="I8" s="43"/>
      <c r="J8" s="58"/>
      <c r="K8" s="43"/>
      <c r="L8" s="105">
        <f t="shared" si="1"/>
        <v>0</v>
      </c>
      <c r="M8" s="58"/>
      <c r="N8" s="58"/>
    </row>
    <row r="9" spans="1:14" ht="12.75">
      <c r="A9" s="104"/>
      <c r="B9" s="104"/>
      <c r="C9" s="31"/>
      <c r="D9" s="31"/>
      <c r="E9" s="43"/>
      <c r="F9" s="43"/>
      <c r="G9" s="58"/>
      <c r="H9" s="106">
        <f t="shared" si="0"/>
        <v>0</v>
      </c>
      <c r="I9" s="43"/>
      <c r="J9" s="58"/>
      <c r="K9" s="43"/>
      <c r="L9" s="105">
        <f t="shared" si="1"/>
        <v>0</v>
      </c>
      <c r="M9" s="58"/>
      <c r="N9" s="58"/>
    </row>
    <row r="10" spans="1:14" ht="12.75">
      <c r="A10" s="104"/>
      <c r="B10" s="104"/>
      <c r="C10" s="31"/>
      <c r="D10" s="31"/>
      <c r="E10" s="43"/>
      <c r="F10" s="43"/>
      <c r="G10" s="58"/>
      <c r="H10" s="106">
        <f t="shared" si="0"/>
        <v>0</v>
      </c>
      <c r="I10" s="43"/>
      <c r="J10" s="58"/>
      <c r="K10" s="43"/>
      <c r="L10" s="105">
        <f t="shared" si="1"/>
        <v>0</v>
      </c>
      <c r="M10" s="58"/>
      <c r="N10" s="58"/>
    </row>
    <row r="11" spans="1:14" ht="12.75">
      <c r="A11" s="104"/>
      <c r="B11" s="104"/>
      <c r="C11" s="31"/>
      <c r="D11" s="31"/>
      <c r="E11" s="43"/>
      <c r="F11" s="43"/>
      <c r="G11" s="58"/>
      <c r="H11" s="106">
        <f t="shared" si="0"/>
        <v>0</v>
      </c>
      <c r="I11" s="43"/>
      <c r="J11" s="58"/>
      <c r="K11" s="43"/>
      <c r="L11" s="105">
        <f t="shared" si="1"/>
        <v>0</v>
      </c>
      <c r="M11" s="58"/>
      <c r="N11" s="58"/>
    </row>
    <row r="12" spans="1:14" ht="12.75">
      <c r="A12" s="104"/>
      <c r="B12" s="104"/>
      <c r="C12" s="31"/>
      <c r="D12" s="31"/>
      <c r="E12" s="43"/>
      <c r="F12" s="43"/>
      <c r="G12" s="58"/>
      <c r="H12" s="106">
        <f t="shared" si="0"/>
        <v>0</v>
      </c>
      <c r="I12" s="43"/>
      <c r="J12" s="58"/>
      <c r="K12" s="43"/>
      <c r="L12" s="105">
        <f t="shared" si="1"/>
        <v>0</v>
      </c>
      <c r="M12" s="58"/>
      <c r="N12" s="58"/>
    </row>
    <row r="13" spans="1:14" ht="12.75">
      <c r="A13" s="104"/>
      <c r="B13" s="104"/>
      <c r="C13" s="31"/>
      <c r="D13" s="31"/>
      <c r="E13" s="43"/>
      <c r="F13" s="43"/>
      <c r="G13" s="58"/>
      <c r="H13" s="106">
        <f t="shared" si="0"/>
        <v>0</v>
      </c>
      <c r="I13" s="43"/>
      <c r="J13" s="58"/>
      <c r="K13" s="43"/>
      <c r="L13" s="105">
        <f t="shared" si="1"/>
        <v>0</v>
      </c>
      <c r="M13" s="58"/>
      <c r="N13" s="58"/>
    </row>
    <row r="14" spans="1:14" ht="12.75">
      <c r="A14" s="104"/>
      <c r="B14" s="104"/>
      <c r="C14" s="31"/>
      <c r="D14" s="31"/>
      <c r="E14" s="43"/>
      <c r="F14" s="43"/>
      <c r="G14" s="58"/>
      <c r="H14" s="106">
        <f t="shared" si="0"/>
        <v>0</v>
      </c>
      <c r="I14" s="43"/>
      <c r="J14" s="58"/>
      <c r="K14" s="43"/>
      <c r="L14" s="105">
        <f t="shared" si="1"/>
        <v>0</v>
      </c>
      <c r="M14" s="58"/>
      <c r="N14" s="58"/>
    </row>
    <row r="15" spans="1:14" ht="12.75">
      <c r="A15" s="104"/>
      <c r="B15" s="104"/>
      <c r="C15" s="31"/>
      <c r="D15" s="31"/>
      <c r="E15" s="43"/>
      <c r="F15" s="43"/>
      <c r="G15" s="58"/>
      <c r="H15" s="106">
        <f t="shared" si="0"/>
        <v>0</v>
      </c>
      <c r="I15" s="43"/>
      <c r="J15" s="58"/>
      <c r="K15" s="43"/>
      <c r="L15" s="105">
        <f t="shared" si="1"/>
        <v>0</v>
      </c>
      <c r="M15" s="58"/>
      <c r="N15" s="58"/>
    </row>
    <row r="16" spans="1:14" ht="12.75">
      <c r="A16" s="104"/>
      <c r="B16" s="104"/>
      <c r="C16" s="31"/>
      <c r="D16" s="31"/>
      <c r="E16" s="43"/>
      <c r="F16" s="43"/>
      <c r="G16" s="58"/>
      <c r="H16" s="106">
        <f t="shared" si="0"/>
        <v>0</v>
      </c>
      <c r="I16" s="43"/>
      <c r="J16" s="58"/>
      <c r="K16" s="43"/>
      <c r="L16" s="105">
        <f t="shared" si="1"/>
        <v>0</v>
      </c>
      <c r="M16" s="58"/>
      <c r="N16" s="58"/>
    </row>
    <row r="17" spans="1:14" ht="12.75">
      <c r="A17" s="104"/>
      <c r="B17" s="104"/>
      <c r="C17" s="31"/>
      <c r="D17" s="31"/>
      <c r="E17" s="43"/>
      <c r="F17" s="43"/>
      <c r="G17" s="58"/>
      <c r="H17" s="106">
        <f t="shared" si="0"/>
        <v>0</v>
      </c>
      <c r="I17" s="43"/>
      <c r="J17" s="58"/>
      <c r="K17" s="43"/>
      <c r="L17" s="105">
        <f t="shared" si="1"/>
        <v>0</v>
      </c>
      <c r="M17" s="58"/>
      <c r="N17" s="58"/>
    </row>
    <row r="18" spans="1:14" ht="12.75">
      <c r="A18" s="104"/>
      <c r="B18" s="104"/>
      <c r="C18" s="31"/>
      <c r="D18" s="31"/>
      <c r="E18" s="43"/>
      <c r="F18" s="43"/>
      <c r="G18" s="58"/>
      <c r="H18" s="106">
        <f t="shared" si="0"/>
        <v>0</v>
      </c>
      <c r="I18" s="43"/>
      <c r="J18" s="58"/>
      <c r="K18" s="43"/>
      <c r="L18" s="105">
        <f t="shared" si="1"/>
        <v>0</v>
      </c>
      <c r="M18" s="58"/>
      <c r="N18" s="58"/>
    </row>
    <row r="19" spans="1:14" ht="12.75">
      <c r="A19" s="104"/>
      <c r="B19" s="104"/>
      <c r="C19" s="31"/>
      <c r="D19" s="31"/>
      <c r="E19" s="43"/>
      <c r="F19" s="43"/>
      <c r="G19" s="58"/>
      <c r="H19" s="106">
        <f t="shared" si="0"/>
        <v>0</v>
      </c>
      <c r="I19" s="43"/>
      <c r="J19" s="58"/>
      <c r="K19" s="43"/>
      <c r="L19" s="105">
        <f t="shared" si="1"/>
        <v>0</v>
      </c>
      <c r="M19" s="58"/>
      <c r="N19" s="58"/>
    </row>
    <row r="20" spans="1:14" ht="12.75">
      <c r="A20" s="104"/>
      <c r="B20" s="104"/>
      <c r="C20" s="31"/>
      <c r="D20" s="31"/>
      <c r="E20" s="43"/>
      <c r="F20" s="43"/>
      <c r="G20" s="58"/>
      <c r="H20" s="106">
        <f t="shared" si="0"/>
        <v>0</v>
      </c>
      <c r="I20" s="43"/>
      <c r="J20" s="58"/>
      <c r="K20" s="43"/>
      <c r="L20" s="105">
        <f t="shared" si="1"/>
        <v>0</v>
      </c>
      <c r="M20" s="58"/>
      <c r="N20" s="58"/>
    </row>
    <row r="21" spans="1:14" ht="12.75">
      <c r="A21" s="104"/>
      <c r="B21" s="104"/>
      <c r="C21" s="31"/>
      <c r="D21" s="31"/>
      <c r="E21" s="43"/>
      <c r="F21" s="43"/>
      <c r="G21" s="58"/>
      <c r="H21" s="106">
        <f t="shared" si="0"/>
        <v>0</v>
      </c>
      <c r="I21" s="43"/>
      <c r="J21" s="58"/>
      <c r="K21" s="43"/>
      <c r="L21" s="105">
        <f t="shared" si="1"/>
        <v>0</v>
      </c>
      <c r="M21" s="58"/>
      <c r="N21" s="58"/>
    </row>
    <row r="22" spans="1:14" ht="12.75">
      <c r="A22" s="104"/>
      <c r="B22" s="104"/>
      <c r="C22" s="31"/>
      <c r="D22" s="31"/>
      <c r="E22" s="43"/>
      <c r="F22" s="43"/>
      <c r="G22" s="58"/>
      <c r="H22" s="106">
        <f t="shared" si="0"/>
        <v>0</v>
      </c>
      <c r="I22" s="43"/>
      <c r="J22" s="58"/>
      <c r="K22" s="43"/>
      <c r="L22" s="105">
        <f t="shared" si="1"/>
        <v>0</v>
      </c>
      <c r="M22" s="58"/>
      <c r="N22" s="58"/>
    </row>
    <row r="23" spans="1:14" ht="12.75">
      <c r="A23" s="104"/>
      <c r="B23" s="104"/>
      <c r="C23" s="31"/>
      <c r="D23" s="31"/>
      <c r="E23" s="43"/>
      <c r="F23" s="43"/>
      <c r="G23" s="58"/>
      <c r="H23" s="106">
        <f t="shared" si="0"/>
        <v>0</v>
      </c>
      <c r="I23" s="43"/>
      <c r="J23" s="58"/>
      <c r="K23" s="43"/>
      <c r="L23" s="105">
        <f t="shared" si="1"/>
        <v>0</v>
      </c>
      <c r="M23" s="58"/>
      <c r="N23" s="58"/>
    </row>
    <row r="24" spans="1:14" ht="12.75">
      <c r="A24" s="104"/>
      <c r="B24" s="104"/>
      <c r="C24" s="31"/>
      <c r="D24" s="31"/>
      <c r="E24" s="43"/>
      <c r="F24" s="43"/>
      <c r="G24" s="58"/>
      <c r="H24" s="106">
        <f t="shared" si="0"/>
        <v>0</v>
      </c>
      <c r="I24" s="43"/>
      <c r="J24" s="58"/>
      <c r="K24" s="43"/>
      <c r="L24" s="105">
        <f t="shared" si="1"/>
        <v>0</v>
      </c>
      <c r="M24" s="58"/>
      <c r="N24" s="58"/>
    </row>
    <row r="25" spans="1:14" ht="12.75">
      <c r="A25" s="104"/>
      <c r="B25" s="104"/>
      <c r="C25" s="31"/>
      <c r="D25" s="31"/>
      <c r="E25" s="43"/>
      <c r="F25" s="43"/>
      <c r="G25" s="58"/>
      <c r="H25" s="106">
        <f t="shared" si="0"/>
        <v>0</v>
      </c>
      <c r="I25" s="43"/>
      <c r="J25" s="58"/>
      <c r="K25" s="43"/>
      <c r="L25" s="105">
        <f t="shared" si="1"/>
        <v>0</v>
      </c>
      <c r="M25" s="58"/>
      <c r="N25" s="58"/>
    </row>
    <row r="26" spans="1:14" ht="12.75">
      <c r="A26" s="104"/>
      <c r="B26" s="104"/>
      <c r="C26" s="31"/>
      <c r="D26" s="31"/>
      <c r="E26" s="43"/>
      <c r="F26" s="43"/>
      <c r="G26" s="58"/>
      <c r="H26" s="106">
        <f t="shared" si="0"/>
        <v>0</v>
      </c>
      <c r="I26" s="43"/>
      <c r="J26" s="58"/>
      <c r="K26" s="43"/>
      <c r="L26" s="105">
        <f t="shared" si="1"/>
        <v>0</v>
      </c>
      <c r="M26" s="58"/>
      <c r="N26" s="58"/>
    </row>
    <row r="27" spans="1:14" ht="12.75">
      <c r="A27" s="104"/>
      <c r="B27" s="104"/>
      <c r="C27" s="31"/>
      <c r="D27" s="31"/>
      <c r="E27" s="43"/>
      <c r="F27" s="43"/>
      <c r="G27" s="58"/>
      <c r="H27" s="106">
        <f t="shared" si="0"/>
        <v>0</v>
      </c>
      <c r="I27" s="43"/>
      <c r="J27" s="58"/>
      <c r="K27" s="43"/>
      <c r="L27" s="105">
        <f t="shared" si="1"/>
        <v>0</v>
      </c>
      <c r="M27" s="58"/>
      <c r="N27" s="58"/>
    </row>
    <row r="28" spans="1:14" ht="13.5" thickBot="1">
      <c r="A28" s="175"/>
      <c r="B28" s="175"/>
      <c r="C28" s="179"/>
      <c r="D28" s="179"/>
      <c r="E28" s="190"/>
      <c r="F28" s="190"/>
      <c r="G28" s="191"/>
      <c r="H28" s="181">
        <f t="shared" si="0"/>
        <v>0</v>
      </c>
      <c r="I28" s="190"/>
      <c r="J28" s="191"/>
      <c r="K28" s="190"/>
      <c r="L28" s="105">
        <f t="shared" si="1"/>
        <v>0</v>
      </c>
      <c r="M28" s="191"/>
      <c r="N28" s="191"/>
    </row>
    <row r="29" spans="1:2" s="27" customFormat="1" ht="12.75">
      <c r="A29" s="36"/>
      <c r="B29" s="116"/>
    </row>
    <row r="30" spans="3:12" s="27" customFormat="1" ht="13.5" thickBot="1">
      <c r="C30" s="36"/>
      <c r="D30" s="36"/>
      <c r="E30" s="177">
        <f aca="true" t="shared" si="2" ref="E30:L30">SUM(E6:E28)</f>
        <v>0</v>
      </c>
      <c r="F30" s="177">
        <f t="shared" si="2"/>
        <v>0</v>
      </c>
      <c r="G30" s="177">
        <f t="shared" si="2"/>
        <v>0</v>
      </c>
      <c r="H30" s="177">
        <f t="shared" si="2"/>
        <v>0</v>
      </c>
      <c r="I30" s="177">
        <f t="shared" si="2"/>
        <v>0</v>
      </c>
      <c r="J30" s="177">
        <f t="shared" si="2"/>
        <v>0</v>
      </c>
      <c r="K30" s="177">
        <f t="shared" si="2"/>
        <v>0</v>
      </c>
      <c r="L30" s="177">
        <f t="shared" si="2"/>
        <v>0</v>
      </c>
    </row>
    <row r="31" ht="13.5" thickTop="1"/>
  </sheetData>
  <sheetProtection insertRows="0" deleteRows="0"/>
  <protectedRanges>
    <protectedRange sqref="M6:N28 C6:K28" name="Range1"/>
  </protectedRanges>
  <dataValidations count="3">
    <dataValidation allowBlank="1" showInputMessage="1" showErrorMessage="1" prompt="Do not feed here" sqref="A6:B28 M6:N28"/>
    <dataValidation allowBlank="1" showErrorMessage="1" prompt="&#10;" sqref="H6:H28"/>
    <dataValidation allowBlank="1" showErrorMessage="1" prompt="Do not feed here" sqref="L6:L28"/>
  </dataValidations>
  <hyperlinks>
    <hyperlink ref="A1" location="Plan!A49" display="Plan!A49"/>
  </hyperlinks>
  <printOptions/>
  <pageMargins left="0.75" right="0.75" top="1" bottom="1" header="0.5" footer="0.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Q91"/>
  <sheetViews>
    <sheetView showGridLines="0" zoomScale="85" zoomScaleNormal="85" zoomScalePageLayoutView="0" workbookViewId="0" topLeftCell="A1">
      <selection activeCell="A8" sqref="A8"/>
    </sheetView>
  </sheetViews>
  <sheetFormatPr defaultColWidth="9.140625" defaultRowHeight="12.75"/>
  <cols>
    <col min="1" max="1" width="7.28125" style="2" bestFit="1" customWidth="1"/>
    <col min="2" max="2" width="29.00390625" style="2" bestFit="1" customWidth="1"/>
    <col min="3" max="3" width="31.140625" style="45" bestFit="1" customWidth="1"/>
    <col min="4" max="4" width="16.8515625" style="25" bestFit="1" customWidth="1"/>
    <col min="5" max="5" width="27.8515625" style="2" bestFit="1" customWidth="1"/>
    <col min="6" max="6" width="11.57421875" style="2" bestFit="1" customWidth="1"/>
    <col min="7" max="7" width="27.140625" style="2" customWidth="1"/>
    <col min="8" max="15" width="9.140625" style="2" customWidth="1"/>
    <col min="16" max="16" width="9.140625" style="193" customWidth="1"/>
    <col min="17" max="16384" width="9.140625" style="2" customWidth="1"/>
  </cols>
  <sheetData>
    <row r="1" spans="2:17" ht="12.75">
      <c r="B1" s="2" t="s">
        <v>19</v>
      </c>
      <c r="P1" s="193" t="str">
        <f>+Master!B3</f>
        <v>Abhishek</v>
      </c>
      <c r="Q1" s="192"/>
    </row>
    <row r="2" spans="1:17" ht="12.75">
      <c r="A2" s="2">
        <v>1</v>
      </c>
      <c r="B2" s="2" t="s">
        <v>107</v>
      </c>
      <c r="P2" s="193" t="str">
        <f>+Master!B4</f>
        <v>Client</v>
      </c>
      <c r="Q2" s="192"/>
    </row>
    <row r="3" spans="7:17" ht="12.75">
      <c r="G3" s="228">
        <f>Plan!C24</f>
        <v>0</v>
      </c>
      <c r="P3" s="193" t="str">
        <f>+Master!B5</f>
        <v>Shruti</v>
      </c>
      <c r="Q3" s="192"/>
    </row>
    <row r="4" spans="1:17" ht="12.75">
      <c r="A4" s="122" t="s">
        <v>59</v>
      </c>
      <c r="B4" s="121"/>
      <c r="C4" s="121"/>
      <c r="D4" s="121"/>
      <c r="E4" s="121"/>
      <c r="F4" s="121"/>
      <c r="G4" s="121"/>
      <c r="P4" s="193" t="str">
        <f>+Master!B6</f>
        <v>Anmol</v>
      </c>
      <c r="Q4" s="192"/>
    </row>
    <row r="5" spans="1:17" ht="15">
      <c r="A5" s="401" t="s">
        <v>180</v>
      </c>
      <c r="B5" s="402"/>
      <c r="C5" s="402"/>
      <c r="D5" s="402"/>
      <c r="E5" s="402"/>
      <c r="F5" s="402"/>
      <c r="G5" s="403"/>
      <c r="P5" s="193" t="str">
        <f>+Master!B7</f>
        <v>Shubham</v>
      </c>
      <c r="Q5" s="192"/>
    </row>
    <row r="6" spans="1:17" ht="12.75">
      <c r="A6" s="46"/>
      <c r="B6" s="46"/>
      <c r="C6" s="47"/>
      <c r="D6" s="46"/>
      <c r="E6" s="46"/>
      <c r="F6" s="46"/>
      <c r="G6" s="46"/>
      <c r="P6" s="193" t="str">
        <f>+Master!B8</f>
        <v>Bhawna</v>
      </c>
      <c r="Q6" s="192"/>
    </row>
    <row r="7" spans="1:17" ht="12.75">
      <c r="A7" s="38" t="s">
        <v>76</v>
      </c>
      <c r="B7" s="38" t="s">
        <v>77</v>
      </c>
      <c r="C7" s="26" t="s">
        <v>17</v>
      </c>
      <c r="D7" s="26" t="s">
        <v>78</v>
      </c>
      <c r="E7" s="26" t="s">
        <v>79</v>
      </c>
      <c r="F7" s="26" t="s">
        <v>10</v>
      </c>
      <c r="G7" s="26" t="s">
        <v>25</v>
      </c>
      <c r="P7" s="193" t="str">
        <f>+Master!B9</f>
        <v>Ayushi</v>
      </c>
      <c r="Q7" s="192"/>
    </row>
    <row r="8" spans="1:17" ht="12.75">
      <c r="A8" s="44"/>
      <c r="B8" s="44"/>
      <c r="C8" s="48"/>
      <c r="D8" s="49"/>
      <c r="E8" s="48"/>
      <c r="F8" s="48"/>
      <c r="G8" s="48"/>
      <c r="P8" s="193" t="str">
        <f>+Master!B10</f>
        <v>Bharat</v>
      </c>
      <c r="Q8" s="192"/>
    </row>
    <row r="9" spans="1:17" ht="12.75">
      <c r="A9" s="44"/>
      <c r="B9" s="44"/>
      <c r="C9" s="48"/>
      <c r="D9" s="49"/>
      <c r="E9" s="48"/>
      <c r="F9" s="48"/>
      <c r="G9" s="48"/>
      <c r="P9" s="193" t="str">
        <f>+Master!B11</f>
        <v>Dinky</v>
      </c>
      <c r="Q9" s="192"/>
    </row>
    <row r="10" spans="1:17" ht="12.75">
      <c r="A10" s="44"/>
      <c r="B10" s="44"/>
      <c r="C10" s="48"/>
      <c r="D10" s="49"/>
      <c r="E10" s="48"/>
      <c r="F10" s="48"/>
      <c r="G10" s="48"/>
      <c r="P10" s="193" t="str">
        <f>+Master!B12</f>
        <v>Saurabh</v>
      </c>
      <c r="Q10" s="192"/>
    </row>
    <row r="11" spans="1:17" ht="12.75">
      <c r="A11" s="44"/>
      <c r="B11" s="44"/>
      <c r="C11" s="48"/>
      <c r="D11" s="49"/>
      <c r="E11" s="48"/>
      <c r="F11" s="48"/>
      <c r="G11" s="48"/>
      <c r="P11" s="193" t="str">
        <f>+Master!B13</f>
        <v>Vivek</v>
      </c>
      <c r="Q11" s="192"/>
    </row>
    <row r="12" spans="1:17" ht="12.75">
      <c r="A12" s="44"/>
      <c r="B12" s="44"/>
      <c r="C12" s="48"/>
      <c r="D12" s="49"/>
      <c r="E12" s="48"/>
      <c r="F12" s="48"/>
      <c r="G12" s="48"/>
      <c r="P12" s="193" t="str">
        <f>+Master!B14</f>
        <v>Manvi</v>
      </c>
      <c r="Q12" s="192"/>
    </row>
    <row r="13" spans="1:17" ht="12.75">
      <c r="A13" s="44"/>
      <c r="B13" s="44"/>
      <c r="C13" s="48"/>
      <c r="D13" s="49"/>
      <c r="E13" s="48"/>
      <c r="F13" s="48"/>
      <c r="G13" s="48"/>
      <c r="P13" s="193" t="str">
        <f>+Master!B15</f>
        <v>Archita</v>
      </c>
      <c r="Q13" s="192"/>
    </row>
    <row r="14" spans="1:17" ht="12.75">
      <c r="A14" s="44"/>
      <c r="B14" s="44"/>
      <c r="C14" s="48"/>
      <c r="D14" s="49"/>
      <c r="E14" s="48"/>
      <c r="F14" s="48"/>
      <c r="G14" s="48"/>
      <c r="P14" s="193" t="str">
        <f>+Master!B16</f>
        <v>Ved</v>
      </c>
      <c r="Q14" s="192"/>
    </row>
    <row r="15" spans="1:17" ht="12.75">
      <c r="A15" s="44"/>
      <c r="B15" s="44"/>
      <c r="C15" s="48"/>
      <c r="D15" s="49"/>
      <c r="E15" s="48"/>
      <c r="F15" s="48"/>
      <c r="G15" s="48"/>
      <c r="P15" s="193" t="str">
        <f>+Master!B17</f>
        <v>Avani</v>
      </c>
      <c r="Q15" s="192"/>
    </row>
    <row r="16" spans="1:17" ht="12.75">
      <c r="A16" s="44"/>
      <c r="B16" s="44"/>
      <c r="C16" s="48"/>
      <c r="D16" s="49"/>
      <c r="E16" s="48"/>
      <c r="F16" s="48"/>
      <c r="G16" s="48"/>
      <c r="P16" s="361">
        <f>+Master!B18</f>
        <v>0</v>
      </c>
      <c r="Q16" s="192"/>
    </row>
    <row r="17" spans="1:17" ht="12.75">
      <c r="A17" s="44"/>
      <c r="B17" s="44"/>
      <c r="C17" s="48"/>
      <c r="D17" s="49"/>
      <c r="E17" s="48"/>
      <c r="F17" s="48"/>
      <c r="G17" s="48"/>
      <c r="P17" s="361">
        <f>+Master!B19</f>
        <v>0</v>
      </c>
      <c r="Q17" s="192"/>
    </row>
    <row r="18" spans="1:17" ht="12.75">
      <c r="A18" s="44"/>
      <c r="B18" s="44"/>
      <c r="C18" s="48"/>
      <c r="D18" s="49"/>
      <c r="E18" s="48"/>
      <c r="F18" s="48"/>
      <c r="G18" s="48"/>
      <c r="P18" s="361">
        <f>+Master!B20</f>
        <v>0</v>
      </c>
      <c r="Q18" s="192"/>
    </row>
    <row r="19" spans="1:17" ht="12.75">
      <c r="A19" s="44"/>
      <c r="B19" s="44"/>
      <c r="C19" s="48"/>
      <c r="D19" s="49"/>
      <c r="E19" s="48"/>
      <c r="F19" s="48"/>
      <c r="G19" s="48"/>
      <c r="Q19" s="192"/>
    </row>
    <row r="20" spans="1:17" ht="12.75">
      <c r="A20" s="44"/>
      <c r="B20" s="44"/>
      <c r="C20" s="48"/>
      <c r="D20" s="49"/>
      <c r="E20" s="48"/>
      <c r="F20" s="48"/>
      <c r="G20" s="48"/>
      <c r="P20" s="192"/>
      <c r="Q20" s="192"/>
    </row>
    <row r="21" spans="1:17" ht="12.75">
      <c r="A21" s="44"/>
      <c r="B21" s="44"/>
      <c r="C21" s="48"/>
      <c r="D21" s="49"/>
      <c r="E21" s="48"/>
      <c r="F21" s="48"/>
      <c r="G21" s="48"/>
      <c r="P21" s="192"/>
      <c r="Q21" s="192"/>
    </row>
    <row r="22" spans="1:17" ht="12.75">
      <c r="A22" s="44"/>
      <c r="B22" s="44"/>
      <c r="C22" s="48"/>
      <c r="D22" s="49"/>
      <c r="E22" s="48"/>
      <c r="F22" s="48"/>
      <c r="G22" s="48"/>
      <c r="P22" s="192"/>
      <c r="Q22" s="192"/>
    </row>
    <row r="23" spans="1:7" ht="12.75">
      <c r="A23" s="44"/>
      <c r="B23" s="44"/>
      <c r="C23" s="48"/>
      <c r="D23" s="49"/>
      <c r="E23" s="48"/>
      <c r="F23" s="48"/>
      <c r="G23" s="48"/>
    </row>
    <row r="24" spans="1:7" ht="12.75">
      <c r="A24" s="44"/>
      <c r="B24" s="44"/>
      <c r="C24" s="48"/>
      <c r="D24" s="49"/>
      <c r="E24" s="48"/>
      <c r="F24" s="48"/>
      <c r="G24" s="48"/>
    </row>
    <row r="25" spans="1:7" ht="12.75">
      <c r="A25" s="44"/>
      <c r="B25" s="44"/>
      <c r="C25" s="50"/>
      <c r="D25" s="49"/>
      <c r="E25" s="48"/>
      <c r="F25" s="48"/>
      <c r="G25" s="48"/>
    </row>
    <row r="26" spans="1:7" ht="12.75">
      <c r="A26" s="44"/>
      <c r="B26" s="44"/>
      <c r="C26" s="48"/>
      <c r="D26" s="49"/>
      <c r="E26" s="48"/>
      <c r="F26" s="48"/>
      <c r="G26" s="48"/>
    </row>
    <row r="27" spans="1:7" ht="12.75">
      <c r="A27" s="44"/>
      <c r="B27" s="44"/>
      <c r="C27" s="48"/>
      <c r="D27" s="49"/>
      <c r="E27" s="48"/>
      <c r="F27" s="48"/>
      <c r="G27" s="48"/>
    </row>
    <row r="28" spans="1:7" ht="12.75">
      <c r="A28" s="44"/>
      <c r="B28" s="44"/>
      <c r="C28" s="48"/>
      <c r="D28" s="49"/>
      <c r="E28" s="48"/>
      <c r="F28" s="48"/>
      <c r="G28" s="48"/>
    </row>
    <row r="29" spans="1:7" ht="12.75">
      <c r="A29" s="44"/>
      <c r="B29" s="44"/>
      <c r="C29" s="48"/>
      <c r="D29" s="49"/>
      <c r="E29" s="48"/>
      <c r="F29" s="48"/>
      <c r="G29" s="48"/>
    </row>
    <row r="30" spans="1:7" ht="12.75">
      <c r="A30" s="44"/>
      <c r="B30" s="44"/>
      <c r="C30" s="48"/>
      <c r="D30" s="49"/>
      <c r="E30" s="48"/>
      <c r="F30" s="48"/>
      <c r="G30" s="48"/>
    </row>
    <row r="31" spans="1:7" ht="12.75">
      <c r="A31" s="44"/>
      <c r="B31" s="44"/>
      <c r="C31" s="48"/>
      <c r="D31" s="49"/>
      <c r="E31" s="48"/>
      <c r="F31" s="48"/>
      <c r="G31" s="48"/>
    </row>
    <row r="32" spans="1:7" ht="12.75">
      <c r="A32" s="44"/>
      <c r="B32" s="44"/>
      <c r="C32" s="48"/>
      <c r="D32" s="49"/>
      <c r="E32" s="48"/>
      <c r="F32" s="48"/>
      <c r="G32" s="48"/>
    </row>
    <row r="33" spans="1:7" ht="12.75">
      <c r="A33" s="44"/>
      <c r="B33" s="44"/>
      <c r="C33" s="48"/>
      <c r="D33" s="49"/>
      <c r="E33" s="48"/>
      <c r="F33" s="48"/>
      <c r="G33" s="48"/>
    </row>
    <row r="34" spans="1:7" ht="12.75">
      <c r="A34" s="44"/>
      <c r="B34" s="44"/>
      <c r="C34" s="48"/>
      <c r="D34" s="49"/>
      <c r="E34" s="48"/>
      <c r="F34" s="48"/>
      <c r="G34" s="48"/>
    </row>
    <row r="35" spans="1:7" ht="12.75">
      <c r="A35" s="44"/>
      <c r="B35" s="44"/>
      <c r="C35" s="48"/>
      <c r="D35" s="49"/>
      <c r="E35" s="48"/>
      <c r="F35" s="48"/>
      <c r="G35" s="48"/>
    </row>
    <row r="36" spans="1:7" ht="12.75">
      <c r="A36" s="44"/>
      <c r="B36" s="44"/>
      <c r="C36" s="48"/>
      <c r="D36" s="49"/>
      <c r="E36" s="48"/>
      <c r="F36" s="48"/>
      <c r="G36" s="48"/>
    </row>
    <row r="37" spans="1:7" ht="12.75">
      <c r="A37" s="44"/>
      <c r="B37" s="44"/>
      <c r="C37" s="48"/>
      <c r="D37" s="49"/>
      <c r="E37" s="48"/>
      <c r="F37" s="48"/>
      <c r="G37" s="48"/>
    </row>
    <row r="38" spans="1:7" ht="12.75">
      <c r="A38" s="44"/>
      <c r="B38" s="44"/>
      <c r="C38" s="48"/>
      <c r="D38" s="49"/>
      <c r="E38" s="48"/>
      <c r="F38" s="48"/>
      <c r="G38" s="48"/>
    </row>
    <row r="39" spans="1:7" ht="12.75">
      <c r="A39" s="44"/>
      <c r="B39" s="44"/>
      <c r="C39" s="48"/>
      <c r="D39" s="49"/>
      <c r="E39" s="48"/>
      <c r="F39" s="48"/>
      <c r="G39" s="48"/>
    </row>
    <row r="40" spans="1:7" ht="12.75">
      <c r="A40" s="44"/>
      <c r="B40" s="44"/>
      <c r="C40" s="48"/>
      <c r="D40" s="49"/>
      <c r="E40" s="48"/>
      <c r="F40" s="48"/>
      <c r="G40" s="48"/>
    </row>
    <row r="41" spans="1:7" ht="12.75">
      <c r="A41" s="44"/>
      <c r="B41" s="44"/>
      <c r="C41" s="48"/>
      <c r="D41" s="49"/>
      <c r="E41" s="48"/>
      <c r="F41" s="48"/>
      <c r="G41" s="48"/>
    </row>
    <row r="42" spans="1:7" ht="12.75">
      <c r="A42" s="44"/>
      <c r="B42" s="44"/>
      <c r="C42" s="48"/>
      <c r="D42" s="49"/>
      <c r="E42" s="48"/>
      <c r="F42" s="48"/>
      <c r="G42" s="48"/>
    </row>
    <row r="43" spans="1:7" ht="12.75">
      <c r="A43" s="44"/>
      <c r="B43" s="44"/>
      <c r="C43" s="48"/>
      <c r="D43" s="49"/>
      <c r="E43" s="48"/>
      <c r="F43" s="48"/>
      <c r="G43" s="48"/>
    </row>
    <row r="44" spans="1:7" ht="12.75">
      <c r="A44" s="44"/>
      <c r="B44" s="44"/>
      <c r="C44" s="48"/>
      <c r="D44" s="49"/>
      <c r="E44" s="48"/>
      <c r="F44" s="48"/>
      <c r="G44" s="48"/>
    </row>
    <row r="45" spans="1:7" ht="12.75">
      <c r="A45" s="44"/>
      <c r="B45" s="44"/>
      <c r="C45" s="48"/>
      <c r="D45" s="49"/>
      <c r="E45" s="48"/>
      <c r="F45" s="48"/>
      <c r="G45" s="48"/>
    </row>
    <row r="46" spans="1:7" ht="12.75">
      <c r="A46" s="44"/>
      <c r="B46" s="44"/>
      <c r="C46" s="48"/>
      <c r="D46" s="49"/>
      <c r="E46" s="48"/>
      <c r="F46" s="48"/>
      <c r="G46" s="48"/>
    </row>
    <row r="47" spans="1:7" ht="12.75">
      <c r="A47" s="44"/>
      <c r="B47" s="44"/>
      <c r="C47" s="48"/>
      <c r="D47" s="49"/>
      <c r="E47" s="48"/>
      <c r="F47" s="48"/>
      <c r="G47" s="48"/>
    </row>
    <row r="48" spans="1:7" ht="12.75">
      <c r="A48" s="44"/>
      <c r="B48" s="44"/>
      <c r="C48" s="48"/>
      <c r="D48" s="49"/>
      <c r="E48" s="48"/>
      <c r="F48" s="48"/>
      <c r="G48" s="48"/>
    </row>
    <row r="49" spans="1:7" ht="12.75">
      <c r="A49" s="44"/>
      <c r="B49" s="44"/>
      <c r="C49" s="48"/>
      <c r="D49" s="49"/>
      <c r="E49" s="48"/>
      <c r="F49" s="48"/>
      <c r="G49" s="48"/>
    </row>
    <row r="50" spans="1:7" ht="12.75">
      <c r="A50" s="44"/>
      <c r="B50" s="44"/>
      <c r="C50" s="48"/>
      <c r="D50" s="49"/>
      <c r="E50" s="48"/>
      <c r="F50" s="48"/>
      <c r="G50" s="48"/>
    </row>
    <row r="51" spans="1:7" ht="12.75">
      <c r="A51" s="44"/>
      <c r="B51" s="44"/>
      <c r="C51" s="48"/>
      <c r="D51" s="49"/>
      <c r="E51" s="48"/>
      <c r="F51" s="48"/>
      <c r="G51" s="48"/>
    </row>
    <row r="52" spans="1:7" ht="12.75">
      <c r="A52" s="44"/>
      <c r="B52" s="44"/>
      <c r="C52" s="48"/>
      <c r="D52" s="49"/>
      <c r="E52" s="48"/>
      <c r="F52" s="48"/>
      <c r="G52" s="48"/>
    </row>
    <row r="53" spans="1:7" ht="12.75">
      <c r="A53" s="44"/>
      <c r="B53" s="44"/>
      <c r="C53" s="48"/>
      <c r="D53" s="49"/>
      <c r="E53" s="48"/>
      <c r="F53" s="48"/>
      <c r="G53" s="48"/>
    </row>
    <row r="54" spans="1:7" ht="12.75">
      <c r="A54" s="44"/>
      <c r="B54" s="44"/>
      <c r="C54" s="48"/>
      <c r="D54" s="49"/>
      <c r="E54" s="48"/>
      <c r="F54" s="48"/>
      <c r="G54" s="48"/>
    </row>
    <row r="55" spans="1:7" ht="12.75">
      <c r="A55" s="44"/>
      <c r="B55" s="44"/>
      <c r="C55" s="48"/>
      <c r="D55" s="49"/>
      <c r="E55" s="48"/>
      <c r="F55" s="48"/>
      <c r="G55" s="48"/>
    </row>
    <row r="56" spans="1:7" ht="12.75">
      <c r="A56" s="44"/>
      <c r="B56" s="44"/>
      <c r="C56" s="48"/>
      <c r="D56" s="49"/>
      <c r="E56" s="48"/>
      <c r="F56" s="48"/>
      <c r="G56" s="48"/>
    </row>
    <row r="57" spans="1:7" ht="12.75">
      <c r="A57" s="44"/>
      <c r="B57" s="44"/>
      <c r="C57" s="48"/>
      <c r="D57" s="49"/>
      <c r="E57" s="48"/>
      <c r="F57" s="48"/>
      <c r="G57" s="48"/>
    </row>
    <row r="58" spans="1:7" ht="12.75">
      <c r="A58" s="44"/>
      <c r="B58" s="44"/>
      <c r="C58" s="48"/>
      <c r="D58" s="49"/>
      <c r="E58" s="48"/>
      <c r="F58" s="48"/>
      <c r="G58" s="48"/>
    </row>
    <row r="59" spans="1:7" ht="12.75">
      <c r="A59" s="44"/>
      <c r="B59" s="44"/>
      <c r="C59" s="48"/>
      <c r="D59" s="49"/>
      <c r="E59" s="48"/>
      <c r="F59" s="48"/>
      <c r="G59" s="48"/>
    </row>
    <row r="60" spans="1:7" ht="12.75">
      <c r="A60" s="44"/>
      <c r="B60" s="44"/>
      <c r="C60" s="48"/>
      <c r="D60" s="49"/>
      <c r="E60" s="48"/>
      <c r="F60" s="48"/>
      <c r="G60" s="48"/>
    </row>
    <row r="61" spans="1:7" ht="12.75">
      <c r="A61" s="44"/>
      <c r="B61" s="44"/>
      <c r="C61" s="48"/>
      <c r="D61" s="49"/>
      <c r="E61" s="48"/>
      <c r="F61" s="48"/>
      <c r="G61" s="48"/>
    </row>
    <row r="62" spans="1:7" ht="12.75">
      <c r="A62" s="44"/>
      <c r="B62" s="44"/>
      <c r="C62" s="48"/>
      <c r="D62" s="49"/>
      <c r="E62" s="48"/>
      <c r="F62" s="48"/>
      <c r="G62" s="48"/>
    </row>
    <row r="63" spans="1:7" ht="12.75">
      <c r="A63" s="44"/>
      <c r="B63" s="44"/>
      <c r="C63" s="48"/>
      <c r="D63" s="49"/>
      <c r="E63" s="48"/>
      <c r="F63" s="48"/>
      <c r="G63" s="48"/>
    </row>
    <row r="64" spans="1:7" ht="12.75">
      <c r="A64" s="44"/>
      <c r="B64" s="44"/>
      <c r="C64" s="48"/>
      <c r="D64" s="49"/>
      <c r="E64" s="48"/>
      <c r="F64" s="48"/>
      <c r="G64" s="48"/>
    </row>
    <row r="65" spans="1:7" ht="12.75">
      <c r="A65" s="44"/>
      <c r="B65" s="44"/>
      <c r="C65" s="48"/>
      <c r="D65" s="49"/>
      <c r="E65" s="48"/>
      <c r="F65" s="48"/>
      <c r="G65" s="48"/>
    </row>
    <row r="66" spans="1:7" ht="12.75">
      <c r="A66" s="44"/>
      <c r="B66" s="44"/>
      <c r="C66" s="48"/>
      <c r="D66" s="49"/>
      <c r="E66" s="48"/>
      <c r="F66" s="48"/>
      <c r="G66" s="48"/>
    </row>
    <row r="67" spans="1:7" ht="12.75">
      <c r="A67" s="44"/>
      <c r="B67" s="44"/>
      <c r="C67" s="48"/>
      <c r="D67" s="49"/>
      <c r="E67" s="48"/>
      <c r="F67" s="48"/>
      <c r="G67" s="48"/>
    </row>
    <row r="68" spans="1:7" ht="12.75">
      <c r="A68" s="44"/>
      <c r="B68" s="44"/>
      <c r="C68" s="48"/>
      <c r="D68" s="49"/>
      <c r="E68" s="48"/>
      <c r="F68" s="48"/>
      <c r="G68" s="48"/>
    </row>
    <row r="69" spans="1:7" ht="12.75">
      <c r="A69" s="44"/>
      <c r="B69" s="44"/>
      <c r="C69" s="48"/>
      <c r="D69" s="49"/>
      <c r="E69" s="48"/>
      <c r="F69" s="48"/>
      <c r="G69" s="48"/>
    </row>
    <row r="70" spans="1:7" ht="12.75">
      <c r="A70" s="44"/>
      <c r="B70" s="44"/>
      <c r="C70" s="48"/>
      <c r="D70" s="49"/>
      <c r="E70" s="48"/>
      <c r="F70" s="48"/>
      <c r="G70" s="48"/>
    </row>
    <row r="71" spans="1:7" ht="12.75">
      <c r="A71" s="44"/>
      <c r="B71" s="44"/>
      <c r="C71" s="48"/>
      <c r="D71" s="49"/>
      <c r="E71" s="48"/>
      <c r="F71" s="48"/>
      <c r="G71" s="48"/>
    </row>
    <row r="72" spans="1:7" ht="12.75">
      <c r="A72" s="44"/>
      <c r="B72" s="44"/>
      <c r="C72" s="48"/>
      <c r="D72" s="49"/>
      <c r="E72" s="48"/>
      <c r="F72" s="48"/>
      <c r="G72" s="48"/>
    </row>
    <row r="73" spans="1:7" ht="12.75">
      <c r="A73" s="44"/>
      <c r="B73" s="44"/>
      <c r="C73" s="48"/>
      <c r="D73" s="49"/>
      <c r="E73" s="48"/>
      <c r="F73" s="48"/>
      <c r="G73" s="48"/>
    </row>
    <row r="74" spans="1:7" ht="12.75">
      <c r="A74" s="44"/>
      <c r="B74" s="44"/>
      <c r="C74" s="48"/>
      <c r="D74" s="49"/>
      <c r="E74" s="48"/>
      <c r="F74" s="48"/>
      <c r="G74" s="48"/>
    </row>
    <row r="75" spans="1:7" ht="12.75">
      <c r="A75" s="44"/>
      <c r="B75" s="44"/>
      <c r="C75" s="48"/>
      <c r="D75" s="49"/>
      <c r="E75" s="48"/>
      <c r="F75" s="48"/>
      <c r="G75" s="48"/>
    </row>
    <row r="76" spans="1:7" ht="12.75">
      <c r="A76" s="44"/>
      <c r="B76" s="44"/>
      <c r="C76" s="48"/>
      <c r="D76" s="49"/>
      <c r="E76" s="48"/>
      <c r="F76" s="48"/>
      <c r="G76" s="48"/>
    </row>
    <row r="77" spans="1:7" ht="12.75">
      <c r="A77" s="44"/>
      <c r="B77" s="44"/>
      <c r="C77" s="48"/>
      <c r="D77" s="49"/>
      <c r="E77" s="48"/>
      <c r="F77" s="48"/>
      <c r="G77" s="48"/>
    </row>
    <row r="78" spans="1:7" ht="12.75">
      <c r="A78" s="44"/>
      <c r="B78" s="44"/>
      <c r="C78" s="48"/>
      <c r="D78" s="49"/>
      <c r="E78" s="48"/>
      <c r="F78" s="48"/>
      <c r="G78" s="48"/>
    </row>
    <row r="79" spans="1:7" ht="12.75">
      <c r="A79" s="44"/>
      <c r="B79" s="44"/>
      <c r="C79" s="48"/>
      <c r="D79" s="49"/>
      <c r="E79" s="48"/>
      <c r="F79" s="48"/>
      <c r="G79" s="48"/>
    </row>
    <row r="80" spans="1:7" ht="12.75">
      <c r="A80" s="44"/>
      <c r="B80" s="44"/>
      <c r="C80" s="48"/>
      <c r="D80" s="49"/>
      <c r="E80" s="48"/>
      <c r="F80" s="48"/>
      <c r="G80" s="48"/>
    </row>
    <row r="81" spans="1:7" ht="12.75">
      <c r="A81" s="44"/>
      <c r="B81" s="44"/>
      <c r="C81" s="48"/>
      <c r="D81" s="49"/>
      <c r="E81" s="48"/>
      <c r="F81" s="48"/>
      <c r="G81" s="48"/>
    </row>
    <row r="82" spans="1:7" ht="12.75">
      <c r="A82" s="44"/>
      <c r="B82" s="44"/>
      <c r="C82" s="48"/>
      <c r="D82" s="49"/>
      <c r="E82" s="48"/>
      <c r="F82" s="48"/>
      <c r="G82" s="48"/>
    </row>
    <row r="83" spans="1:7" ht="12.75">
      <c r="A83" s="44"/>
      <c r="B83" s="44"/>
      <c r="C83" s="48"/>
      <c r="D83" s="49"/>
      <c r="E83" s="48"/>
      <c r="F83" s="48"/>
      <c r="G83" s="48"/>
    </row>
    <row r="84" spans="1:7" ht="12.75">
      <c r="A84" s="44"/>
      <c r="B84" s="44"/>
      <c r="C84" s="48"/>
      <c r="D84" s="49"/>
      <c r="E84" s="48"/>
      <c r="F84" s="48"/>
      <c r="G84" s="48"/>
    </row>
    <row r="85" spans="1:7" ht="12.75">
      <c r="A85" s="44"/>
      <c r="B85" s="44"/>
      <c r="C85" s="48"/>
      <c r="D85" s="49"/>
      <c r="E85" s="48"/>
      <c r="F85" s="48"/>
      <c r="G85" s="48"/>
    </row>
    <row r="86" spans="1:7" ht="12.75">
      <c r="A86" s="44"/>
      <c r="B86" s="44"/>
      <c r="C86" s="48"/>
      <c r="D86" s="49"/>
      <c r="E86" s="48"/>
      <c r="F86" s="48"/>
      <c r="G86" s="48"/>
    </row>
    <row r="87" spans="1:7" ht="12.75">
      <c r="A87" s="44"/>
      <c r="B87" s="44"/>
      <c r="C87" s="48"/>
      <c r="D87" s="49"/>
      <c r="E87" s="48"/>
      <c r="F87" s="48"/>
      <c r="G87" s="48"/>
    </row>
    <row r="88" spans="1:7" ht="12.75">
      <c r="A88" s="44"/>
      <c r="B88" s="44"/>
      <c r="C88" s="48"/>
      <c r="D88" s="49"/>
      <c r="E88" s="48"/>
      <c r="F88" s="48"/>
      <c r="G88" s="48"/>
    </row>
    <row r="89" spans="1:7" ht="12.75">
      <c r="A89" s="44"/>
      <c r="B89" s="44"/>
      <c r="C89" s="48"/>
      <c r="D89" s="49"/>
      <c r="E89" s="48"/>
      <c r="F89" s="48"/>
      <c r="G89" s="48"/>
    </row>
    <row r="90" spans="1:7" ht="12.75">
      <c r="A90" s="44"/>
      <c r="B90" s="44"/>
      <c r="C90" s="48"/>
      <c r="D90" s="49"/>
      <c r="E90" s="48"/>
      <c r="F90" s="48"/>
      <c r="G90" s="48"/>
    </row>
    <row r="91" spans="1:7" ht="12.75">
      <c r="A91" s="44"/>
      <c r="B91" s="44"/>
      <c r="C91" s="48"/>
      <c r="D91" s="49"/>
      <c r="E91" s="48"/>
      <c r="F91" s="48"/>
      <c r="G91" s="48"/>
    </row>
  </sheetData>
  <sheetProtection/>
  <autoFilter ref="A7:G48"/>
  <mergeCells count="1">
    <mergeCell ref="A5:G5"/>
  </mergeCells>
  <dataValidations count="1">
    <dataValidation type="list" allowBlank="1" showInputMessage="1" showErrorMessage="1" sqref="D8:D91">
      <formula1>$P$1:$P$19</formula1>
    </dataValidation>
  </dataValidations>
  <hyperlinks>
    <hyperlink ref="A4:G4" location="Plan!A30" display="Plan"/>
    <hyperlink ref="A4" location="Plan!A32" display="Plan"/>
  </hyperlink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M46"/>
  <sheetViews>
    <sheetView showGridLines="0" zoomScalePageLayoutView="0" workbookViewId="0" topLeftCell="A28">
      <selection activeCell="A46" sqref="A46"/>
    </sheetView>
  </sheetViews>
  <sheetFormatPr defaultColWidth="9.140625" defaultRowHeight="12.75"/>
  <cols>
    <col min="1" max="1" width="9.140625" style="265" customWidth="1"/>
    <col min="2" max="2" width="12.421875" style="265" customWidth="1"/>
    <col min="3" max="3" width="4.00390625" style="265" customWidth="1"/>
    <col min="4" max="4" width="10.8515625" style="265" customWidth="1"/>
    <col min="5" max="5" width="11.8515625" style="265" customWidth="1"/>
    <col min="6" max="6" width="11.7109375" style="265" customWidth="1"/>
    <col min="7" max="7" width="10.7109375" style="265" customWidth="1"/>
    <col min="8" max="12" width="9.140625" style="265" customWidth="1"/>
    <col min="13" max="13" width="11.7109375" style="265" customWidth="1"/>
    <col min="14" max="16384" width="9.140625" style="265" customWidth="1"/>
  </cols>
  <sheetData>
    <row r="1" ht="12.75">
      <c r="A1" s="120" t="s">
        <v>59</v>
      </c>
    </row>
    <row r="2" ht="12.75">
      <c r="A2" s="264" t="s">
        <v>19</v>
      </c>
    </row>
    <row r="3" spans="1:13" ht="12.75">
      <c r="A3" s="287" t="s">
        <v>104</v>
      </c>
      <c r="B3" s="288" t="s">
        <v>350</v>
      </c>
      <c r="C3" s="284"/>
      <c r="D3" s="285" t="s">
        <v>19</v>
      </c>
      <c r="E3" s="285"/>
      <c r="F3" s="285"/>
      <c r="G3" s="285"/>
      <c r="H3" s="285"/>
      <c r="I3" s="285"/>
      <c r="J3" s="285"/>
      <c r="K3" s="285"/>
      <c r="L3" s="285"/>
      <c r="M3" s="286"/>
    </row>
    <row r="4" spans="1:13" ht="12.75">
      <c r="A4" s="320">
        <v>1</v>
      </c>
      <c r="B4" s="321" t="s">
        <v>351</v>
      </c>
      <c r="C4" s="322">
        <v>1</v>
      </c>
      <c r="D4" s="323" t="s">
        <v>358</v>
      </c>
      <c r="E4" s="323"/>
      <c r="F4" s="271"/>
      <c r="G4" s="271"/>
      <c r="H4" s="271"/>
      <c r="I4" s="271"/>
      <c r="J4" s="271"/>
      <c r="K4" s="271"/>
      <c r="L4" s="271"/>
      <c r="M4" s="272"/>
    </row>
    <row r="5" spans="1:13" ht="12.75">
      <c r="A5" s="313"/>
      <c r="B5" s="314"/>
      <c r="C5" s="305">
        <v>2</v>
      </c>
      <c r="D5" s="268" t="s">
        <v>359</v>
      </c>
      <c r="E5" s="268"/>
      <c r="F5" s="273"/>
      <c r="G5" s="273"/>
      <c r="H5" s="273"/>
      <c r="I5" s="273"/>
      <c r="J5" s="273"/>
      <c r="K5" s="273"/>
      <c r="L5" s="273"/>
      <c r="M5" s="274"/>
    </row>
    <row r="6" spans="1:13" ht="12.75">
      <c r="A6" s="318"/>
      <c r="B6" s="324"/>
      <c r="C6" s="308">
        <v>3</v>
      </c>
      <c r="D6" s="325" t="s">
        <v>360</v>
      </c>
      <c r="E6" s="325"/>
      <c r="F6" s="280"/>
      <c r="G6" s="280"/>
      <c r="H6" s="280"/>
      <c r="I6" s="280"/>
      <c r="J6" s="280"/>
      <c r="K6" s="280"/>
      <c r="L6" s="280"/>
      <c r="M6" s="283"/>
    </row>
    <row r="7" spans="1:13" ht="12.75">
      <c r="A7" s="313"/>
      <c r="B7" s="314"/>
      <c r="C7" s="305"/>
      <c r="D7" s="273"/>
      <c r="E7" s="273"/>
      <c r="F7" s="273"/>
      <c r="G7" s="273"/>
      <c r="H7" s="273"/>
      <c r="I7" s="273"/>
      <c r="J7" s="273"/>
      <c r="K7" s="273"/>
      <c r="L7" s="273"/>
      <c r="M7" s="274"/>
    </row>
    <row r="8" spans="1:13" ht="12.75">
      <c r="A8" s="313">
        <v>2</v>
      </c>
      <c r="B8" s="314" t="s">
        <v>364</v>
      </c>
      <c r="C8" s="305">
        <v>1</v>
      </c>
      <c r="D8" s="268" t="s">
        <v>361</v>
      </c>
      <c r="E8" s="268"/>
      <c r="F8" s="273"/>
      <c r="G8" s="273"/>
      <c r="H8" s="273"/>
      <c r="I8" s="273"/>
      <c r="J8" s="273"/>
      <c r="K8" s="273"/>
      <c r="L8" s="273"/>
      <c r="M8" s="274"/>
    </row>
    <row r="9" spans="1:13" ht="12.75">
      <c r="A9" s="313"/>
      <c r="B9" s="314"/>
      <c r="C9" s="305">
        <v>2</v>
      </c>
      <c r="D9" s="268" t="s">
        <v>359</v>
      </c>
      <c r="E9" s="268"/>
      <c r="F9" s="273"/>
      <c r="G9" s="273"/>
      <c r="H9" s="273"/>
      <c r="I9" s="273"/>
      <c r="J9" s="273"/>
      <c r="K9" s="273"/>
      <c r="L9" s="273"/>
      <c r="M9" s="274"/>
    </row>
    <row r="10" spans="1:13" ht="12.75">
      <c r="A10" s="318"/>
      <c r="B10" s="324"/>
      <c r="C10" s="308">
        <v>3</v>
      </c>
      <c r="D10" s="325" t="s">
        <v>360</v>
      </c>
      <c r="E10" s="325"/>
      <c r="F10" s="280"/>
      <c r="G10" s="280"/>
      <c r="H10" s="280"/>
      <c r="I10" s="280"/>
      <c r="J10" s="280"/>
      <c r="K10" s="280"/>
      <c r="L10" s="280"/>
      <c r="M10" s="283"/>
    </row>
    <row r="11" spans="1:13" ht="12.75">
      <c r="A11" s="313"/>
      <c r="B11" s="314"/>
      <c r="C11" s="305"/>
      <c r="D11" s="273"/>
      <c r="E11" s="273"/>
      <c r="F11" s="273"/>
      <c r="G11" s="273"/>
      <c r="H11" s="273"/>
      <c r="I11" s="273"/>
      <c r="J11" s="273"/>
      <c r="K11" s="273"/>
      <c r="L11" s="273"/>
      <c r="M11" s="274"/>
    </row>
    <row r="12" spans="1:13" ht="12.75" customHeight="1">
      <c r="A12" s="313">
        <v>3</v>
      </c>
      <c r="B12" s="314" t="s">
        <v>352</v>
      </c>
      <c r="C12" s="305">
        <v>1</v>
      </c>
      <c r="D12" s="404" t="s">
        <v>362</v>
      </c>
      <c r="E12" s="404"/>
      <c r="F12" s="404"/>
      <c r="G12" s="404"/>
      <c r="H12" s="404"/>
      <c r="I12" s="404"/>
      <c r="J12" s="404"/>
      <c r="K12" s="404"/>
      <c r="L12" s="404"/>
      <c r="M12" s="405"/>
    </row>
    <row r="13" spans="1:13" ht="12.75">
      <c r="A13" s="318"/>
      <c r="B13" s="324"/>
      <c r="C13" s="308"/>
      <c r="D13" s="280"/>
      <c r="E13" s="280"/>
      <c r="F13" s="280"/>
      <c r="G13" s="280"/>
      <c r="H13" s="280"/>
      <c r="I13" s="280"/>
      <c r="J13" s="280"/>
      <c r="K13" s="280"/>
      <c r="L13" s="280"/>
      <c r="M13" s="283"/>
    </row>
    <row r="14" spans="1:13" ht="12.75">
      <c r="A14" s="313"/>
      <c r="B14" s="314"/>
      <c r="C14" s="305"/>
      <c r="D14" s="273"/>
      <c r="E14" s="273"/>
      <c r="F14" s="273"/>
      <c r="G14" s="273"/>
      <c r="H14" s="273"/>
      <c r="I14" s="273"/>
      <c r="J14" s="273"/>
      <c r="K14" s="273"/>
      <c r="L14" s="273"/>
      <c r="M14" s="274"/>
    </row>
    <row r="15" spans="1:13" ht="12.75">
      <c r="A15" s="315">
        <v>5</v>
      </c>
      <c r="B15" s="314" t="s">
        <v>353</v>
      </c>
      <c r="C15" s="305">
        <v>1</v>
      </c>
      <c r="D15" s="273" t="s">
        <v>363</v>
      </c>
      <c r="E15" s="273"/>
      <c r="F15" s="273"/>
      <c r="G15" s="273"/>
      <c r="H15" s="273"/>
      <c r="I15" s="273"/>
      <c r="J15" s="273"/>
      <c r="K15" s="273"/>
      <c r="L15" s="273"/>
      <c r="M15" s="274"/>
    </row>
    <row r="16" spans="1:13" ht="12.75">
      <c r="A16" s="318"/>
      <c r="B16" s="324"/>
      <c r="C16" s="308"/>
      <c r="D16" s="280"/>
      <c r="E16" s="280"/>
      <c r="F16" s="280"/>
      <c r="G16" s="280"/>
      <c r="H16" s="280"/>
      <c r="I16" s="280"/>
      <c r="J16" s="280"/>
      <c r="K16" s="280"/>
      <c r="L16" s="280"/>
      <c r="M16" s="283"/>
    </row>
    <row r="17" spans="1:13" ht="12.75">
      <c r="A17" s="313"/>
      <c r="B17" s="314"/>
      <c r="C17" s="305"/>
      <c r="D17" s="273"/>
      <c r="E17" s="273"/>
      <c r="F17" s="273"/>
      <c r="G17" s="273"/>
      <c r="H17" s="273"/>
      <c r="I17" s="273"/>
      <c r="J17" s="273"/>
      <c r="K17" s="273"/>
      <c r="L17" s="273"/>
      <c r="M17" s="274"/>
    </row>
    <row r="18" spans="1:13" ht="25.5">
      <c r="A18" s="316">
        <v>4</v>
      </c>
      <c r="B18" s="289" t="s">
        <v>354</v>
      </c>
      <c r="C18" s="306">
        <v>1</v>
      </c>
      <c r="D18" s="275" t="s">
        <v>106</v>
      </c>
      <c r="E18" s="275"/>
      <c r="F18" s="275"/>
      <c r="G18" s="273"/>
      <c r="H18" s="273"/>
      <c r="I18" s="273"/>
      <c r="J18" s="273"/>
      <c r="K18" s="273"/>
      <c r="L18" s="273"/>
      <c r="M18" s="274"/>
    </row>
    <row r="19" spans="1:13" ht="12.75">
      <c r="A19" s="313"/>
      <c r="B19" s="314"/>
      <c r="C19" s="306">
        <v>2</v>
      </c>
      <c r="D19" s="275" t="s">
        <v>208</v>
      </c>
      <c r="E19" s="275"/>
      <c r="F19" s="275"/>
      <c r="G19" s="273"/>
      <c r="H19" s="273"/>
      <c r="I19" s="273"/>
      <c r="J19" s="273"/>
      <c r="K19" s="273"/>
      <c r="L19" s="273"/>
      <c r="M19" s="274"/>
    </row>
    <row r="20" spans="1:13" ht="12.75">
      <c r="A20" s="313"/>
      <c r="B20" s="314"/>
      <c r="C20" s="306">
        <v>3</v>
      </c>
      <c r="D20" s="275" t="s">
        <v>64</v>
      </c>
      <c r="E20" s="275"/>
      <c r="F20" s="275"/>
      <c r="G20" s="273"/>
      <c r="H20" s="273"/>
      <c r="I20" s="273"/>
      <c r="J20" s="273"/>
      <c r="K20" s="273"/>
      <c r="L20" s="273"/>
      <c r="M20" s="274"/>
    </row>
    <row r="21" spans="1:13" ht="12.75">
      <c r="A21" s="318"/>
      <c r="B21" s="324"/>
      <c r="C21" s="326"/>
      <c r="D21" s="327" t="s">
        <v>65</v>
      </c>
      <c r="E21" s="327"/>
      <c r="F21" s="327"/>
      <c r="G21" s="280"/>
      <c r="H21" s="280"/>
      <c r="I21" s="280"/>
      <c r="J21" s="280"/>
      <c r="K21" s="280"/>
      <c r="L21" s="280"/>
      <c r="M21" s="283"/>
    </row>
    <row r="22" spans="1:13" ht="12.75">
      <c r="A22" s="313"/>
      <c r="B22" s="314"/>
      <c r="C22" s="305"/>
      <c r="D22" s="273"/>
      <c r="E22" s="273"/>
      <c r="F22" s="273"/>
      <c r="G22" s="273"/>
      <c r="H22" s="273"/>
      <c r="I22" s="273"/>
      <c r="J22" s="273"/>
      <c r="K22" s="273"/>
      <c r="L22" s="273"/>
      <c r="M22" s="274"/>
    </row>
    <row r="23" spans="1:13" ht="38.25">
      <c r="A23" s="316">
        <v>4</v>
      </c>
      <c r="B23" s="317" t="s">
        <v>355</v>
      </c>
      <c r="C23" s="307"/>
      <c r="D23" s="406" t="s">
        <v>61</v>
      </c>
      <c r="E23" s="407"/>
      <c r="F23" s="304" t="s">
        <v>62</v>
      </c>
      <c r="G23" s="273"/>
      <c r="H23" s="273"/>
      <c r="I23" s="273"/>
      <c r="J23" s="273"/>
      <c r="K23" s="273"/>
      <c r="L23" s="273"/>
      <c r="M23" s="274"/>
    </row>
    <row r="24" spans="1:13" ht="25.5" customHeight="1">
      <c r="A24" s="313"/>
      <c r="B24" s="314"/>
      <c r="C24" s="305"/>
      <c r="D24" s="408" t="s">
        <v>117</v>
      </c>
      <c r="E24" s="408"/>
      <c r="F24" s="266">
        <v>0.15</v>
      </c>
      <c r="G24" s="273"/>
      <c r="H24" s="273"/>
      <c r="I24" s="273"/>
      <c r="J24" s="273"/>
      <c r="K24" s="273"/>
      <c r="L24" s="273"/>
      <c r="M24" s="274"/>
    </row>
    <row r="25" spans="1:13" ht="12.75">
      <c r="A25" s="313"/>
      <c r="B25" s="314"/>
      <c r="C25" s="305"/>
      <c r="D25" s="408" t="s">
        <v>207</v>
      </c>
      <c r="E25" s="408"/>
      <c r="F25" s="266">
        <v>0.15</v>
      </c>
      <c r="G25" s="273"/>
      <c r="H25" s="273"/>
      <c r="I25" s="273"/>
      <c r="J25" s="273"/>
      <c r="K25" s="273"/>
      <c r="L25" s="273"/>
      <c r="M25" s="274"/>
    </row>
    <row r="26" spans="1:13" ht="12.75">
      <c r="A26" s="313"/>
      <c r="B26" s="314"/>
      <c r="C26" s="305"/>
      <c r="D26" s="408" t="s">
        <v>214</v>
      </c>
      <c r="E26" s="408"/>
      <c r="F26" s="266">
        <v>0.1</v>
      </c>
      <c r="G26" s="273"/>
      <c r="H26" s="273"/>
      <c r="I26" s="273"/>
      <c r="J26" s="273"/>
      <c r="K26" s="273"/>
      <c r="L26" s="273"/>
      <c r="M26" s="274"/>
    </row>
    <row r="27" spans="1:13" ht="12.75">
      <c r="A27" s="313"/>
      <c r="B27" s="314"/>
      <c r="C27" s="305"/>
      <c r="D27" s="408" t="s">
        <v>182</v>
      </c>
      <c r="E27" s="408"/>
      <c r="F27" s="266">
        <v>0.4</v>
      </c>
      <c r="G27" s="273"/>
      <c r="H27" s="273"/>
      <c r="I27" s="273"/>
      <c r="J27" s="273"/>
      <c r="K27" s="273"/>
      <c r="L27" s="273"/>
      <c r="M27" s="274"/>
    </row>
    <row r="28" spans="1:13" ht="12.75">
      <c r="A28" s="313"/>
      <c r="B28" s="314"/>
      <c r="C28" s="305"/>
      <c r="D28" s="408" t="s">
        <v>215</v>
      </c>
      <c r="E28" s="408"/>
      <c r="F28" s="266">
        <v>0.1</v>
      </c>
      <c r="G28" s="273"/>
      <c r="H28" s="273"/>
      <c r="I28" s="273"/>
      <c r="J28" s="273"/>
      <c r="K28" s="273"/>
      <c r="L28" s="273"/>
      <c r="M28" s="274"/>
    </row>
    <row r="29" spans="1:13" ht="12.75">
      <c r="A29" s="313"/>
      <c r="B29" s="314"/>
      <c r="C29" s="305"/>
      <c r="D29" s="408" t="s">
        <v>216</v>
      </c>
      <c r="E29" s="408"/>
      <c r="F29" s="266">
        <v>0.15</v>
      </c>
      <c r="G29" s="273"/>
      <c r="H29" s="273"/>
      <c r="I29" s="273"/>
      <c r="J29" s="273"/>
      <c r="K29" s="273"/>
      <c r="L29" s="273"/>
      <c r="M29" s="274"/>
    </row>
    <row r="30" spans="1:13" ht="12.75">
      <c r="A30" s="313"/>
      <c r="B30" s="314"/>
      <c r="C30" s="305"/>
      <c r="D30" s="408" t="s">
        <v>217</v>
      </c>
      <c r="E30" s="408"/>
      <c r="F30" s="266">
        <v>0.1</v>
      </c>
      <c r="G30" s="273"/>
      <c r="H30" s="273"/>
      <c r="I30" s="273"/>
      <c r="J30" s="273"/>
      <c r="K30" s="273"/>
      <c r="L30" s="273"/>
      <c r="M30" s="274"/>
    </row>
    <row r="31" spans="1:13" ht="12.75">
      <c r="A31" s="313"/>
      <c r="B31" s="314"/>
      <c r="C31" s="305"/>
      <c r="D31" s="408" t="s">
        <v>112</v>
      </c>
      <c r="E31" s="408"/>
      <c r="F31" s="266">
        <v>0.1</v>
      </c>
      <c r="G31" s="273"/>
      <c r="H31" s="273"/>
      <c r="I31" s="273"/>
      <c r="J31" s="273"/>
      <c r="K31" s="273"/>
      <c r="L31" s="273"/>
      <c r="M31" s="274"/>
    </row>
    <row r="32" spans="1:13" ht="12.75">
      <c r="A32" s="313"/>
      <c r="B32" s="314"/>
      <c r="C32" s="305"/>
      <c r="D32" s="408" t="s">
        <v>113</v>
      </c>
      <c r="E32" s="408"/>
      <c r="F32" s="267">
        <v>0.05</v>
      </c>
      <c r="G32" s="273"/>
      <c r="H32" s="273"/>
      <c r="I32" s="273"/>
      <c r="J32" s="273"/>
      <c r="K32" s="273"/>
      <c r="L32" s="273"/>
      <c r="M32" s="274"/>
    </row>
    <row r="33" spans="1:13" ht="12.75">
      <c r="A33" s="313"/>
      <c r="B33" s="314"/>
      <c r="C33" s="305"/>
      <c r="D33" s="408" t="s">
        <v>183</v>
      </c>
      <c r="E33" s="408"/>
      <c r="F33" s="267">
        <v>0.25</v>
      </c>
      <c r="G33" s="273"/>
      <c r="H33" s="273"/>
      <c r="I33" s="273"/>
      <c r="J33" s="273"/>
      <c r="K33" s="273"/>
      <c r="L33" s="273"/>
      <c r="M33" s="274"/>
    </row>
    <row r="34" spans="1:13" ht="12.75">
      <c r="A34" s="318"/>
      <c r="B34" s="324"/>
      <c r="C34" s="308"/>
      <c r="D34" s="330"/>
      <c r="E34" s="330"/>
      <c r="F34" s="331"/>
      <c r="G34" s="280"/>
      <c r="H34" s="280"/>
      <c r="I34" s="280"/>
      <c r="J34" s="280"/>
      <c r="K34" s="280"/>
      <c r="L34" s="280"/>
      <c r="M34" s="283"/>
    </row>
    <row r="35" spans="1:13" ht="12.75">
      <c r="A35" s="313"/>
      <c r="B35" s="314"/>
      <c r="C35" s="305"/>
      <c r="D35" s="328"/>
      <c r="E35" s="328"/>
      <c r="F35" s="329"/>
      <c r="G35" s="273"/>
      <c r="H35" s="273"/>
      <c r="I35" s="273"/>
      <c r="J35" s="273"/>
      <c r="K35" s="273"/>
      <c r="L35" s="273"/>
      <c r="M35" s="274"/>
    </row>
    <row r="36" spans="1:13" ht="12.75">
      <c r="A36" s="313" t="s">
        <v>356</v>
      </c>
      <c r="B36" s="409" t="s">
        <v>357</v>
      </c>
      <c r="C36" s="309">
        <v>1</v>
      </c>
      <c r="D36" s="310" t="s">
        <v>362</v>
      </c>
      <c r="E36" s="268"/>
      <c r="F36" s="273"/>
      <c r="G36" s="273"/>
      <c r="H36" s="273"/>
      <c r="I36" s="273"/>
      <c r="J36" s="273"/>
      <c r="K36" s="273"/>
      <c r="L36" s="273"/>
      <c r="M36" s="274"/>
    </row>
    <row r="37" spans="1:13" ht="12.75">
      <c r="A37" s="313"/>
      <c r="B37" s="409"/>
      <c r="C37" s="305">
        <v>2</v>
      </c>
      <c r="D37" s="290" t="s">
        <v>120</v>
      </c>
      <c r="E37" s="303"/>
      <c r="F37" s="268"/>
      <c r="G37" s="268"/>
      <c r="H37" s="268"/>
      <c r="I37" s="268"/>
      <c r="J37" s="268"/>
      <c r="K37" s="268"/>
      <c r="L37" s="268"/>
      <c r="M37" s="276"/>
    </row>
    <row r="38" spans="1:13" ht="12.75">
      <c r="A38" s="313"/>
      <c r="B38" s="409"/>
      <c r="C38" s="305"/>
      <c r="D38" s="291" t="s">
        <v>164</v>
      </c>
      <c r="E38" s="292" t="s">
        <v>144</v>
      </c>
      <c r="F38" s="291" t="s">
        <v>164</v>
      </c>
      <c r="G38" s="292" t="s">
        <v>144</v>
      </c>
      <c r="H38" s="291" t="s">
        <v>164</v>
      </c>
      <c r="I38" s="292" t="s">
        <v>144</v>
      </c>
      <c r="J38" s="291" t="s">
        <v>164</v>
      </c>
      <c r="K38" s="292" t="s">
        <v>144</v>
      </c>
      <c r="L38" s="291" t="s">
        <v>164</v>
      </c>
      <c r="M38" s="292" t="s">
        <v>144</v>
      </c>
    </row>
    <row r="39" spans="1:13" ht="12.75">
      <c r="A39" s="313"/>
      <c r="B39" s="409"/>
      <c r="C39" s="305"/>
      <c r="D39" s="293"/>
      <c r="E39" s="294"/>
      <c r="F39" s="295" t="s">
        <v>130</v>
      </c>
      <c r="G39" s="296">
        <v>105</v>
      </c>
      <c r="H39" s="295" t="s">
        <v>128</v>
      </c>
      <c r="I39" s="296">
        <v>110</v>
      </c>
      <c r="J39" s="295" t="s">
        <v>135</v>
      </c>
      <c r="K39" s="296">
        <v>115</v>
      </c>
      <c r="L39" s="295" t="s">
        <v>140</v>
      </c>
      <c r="M39" s="297">
        <v>120</v>
      </c>
    </row>
    <row r="40" spans="1:13" ht="12.75">
      <c r="A40" s="313"/>
      <c r="B40" s="409"/>
      <c r="C40" s="305"/>
      <c r="D40" s="298" t="s">
        <v>121</v>
      </c>
      <c r="E40" s="270">
        <v>101</v>
      </c>
      <c r="F40" s="269" t="s">
        <v>124</v>
      </c>
      <c r="G40" s="270">
        <v>106</v>
      </c>
      <c r="H40" s="269" t="s">
        <v>131</v>
      </c>
      <c r="I40" s="270">
        <v>111</v>
      </c>
      <c r="J40" s="269" t="s">
        <v>136</v>
      </c>
      <c r="K40" s="270">
        <v>116</v>
      </c>
      <c r="L40" s="269" t="s">
        <v>141</v>
      </c>
      <c r="M40" s="277">
        <v>121</v>
      </c>
    </row>
    <row r="41" spans="1:13" ht="25.5">
      <c r="A41" s="313"/>
      <c r="B41" s="409"/>
      <c r="C41" s="305"/>
      <c r="D41" s="298" t="s">
        <v>122</v>
      </c>
      <c r="E41" s="270">
        <v>102</v>
      </c>
      <c r="F41" s="269" t="s">
        <v>125</v>
      </c>
      <c r="G41" s="270">
        <v>107</v>
      </c>
      <c r="H41" s="269" t="s">
        <v>132</v>
      </c>
      <c r="I41" s="270">
        <v>112</v>
      </c>
      <c r="J41" s="269" t="s">
        <v>137</v>
      </c>
      <c r="K41" s="270">
        <v>117</v>
      </c>
      <c r="L41" s="269" t="s">
        <v>142</v>
      </c>
      <c r="M41" s="277">
        <v>122</v>
      </c>
    </row>
    <row r="42" spans="1:13" ht="25.5">
      <c r="A42" s="313"/>
      <c r="B42" s="314"/>
      <c r="C42" s="305"/>
      <c r="D42" s="298" t="s">
        <v>123</v>
      </c>
      <c r="E42" s="270">
        <v>103</v>
      </c>
      <c r="F42" s="269" t="s">
        <v>126</v>
      </c>
      <c r="G42" s="270">
        <v>108</v>
      </c>
      <c r="H42" s="269" t="s">
        <v>133</v>
      </c>
      <c r="I42" s="270">
        <v>113</v>
      </c>
      <c r="J42" s="269" t="s">
        <v>138</v>
      </c>
      <c r="K42" s="270">
        <v>118</v>
      </c>
      <c r="L42" s="269" t="s">
        <v>143</v>
      </c>
      <c r="M42" s="277">
        <v>999</v>
      </c>
    </row>
    <row r="43" spans="1:13" ht="12.75">
      <c r="A43" s="313"/>
      <c r="B43" s="314"/>
      <c r="C43" s="305"/>
      <c r="D43" s="299" t="s">
        <v>129</v>
      </c>
      <c r="E43" s="300">
        <v>104</v>
      </c>
      <c r="F43" s="301" t="s">
        <v>127</v>
      </c>
      <c r="G43" s="300">
        <v>109</v>
      </c>
      <c r="H43" s="301" t="s">
        <v>134</v>
      </c>
      <c r="I43" s="300">
        <v>114</v>
      </c>
      <c r="J43" s="301" t="s">
        <v>139</v>
      </c>
      <c r="K43" s="300">
        <v>119</v>
      </c>
      <c r="L43" s="301"/>
      <c r="M43" s="302"/>
    </row>
    <row r="44" spans="1:13" ht="12.75">
      <c r="A44" s="318"/>
      <c r="B44" s="324"/>
      <c r="C44" s="308"/>
      <c r="D44" s="280"/>
      <c r="E44" s="280"/>
      <c r="F44" s="280"/>
      <c r="G44" s="280"/>
      <c r="H44" s="280"/>
      <c r="I44" s="280"/>
      <c r="J44" s="280"/>
      <c r="K44" s="280"/>
      <c r="L44" s="280"/>
      <c r="M44" s="283"/>
    </row>
    <row r="45" spans="1:13" ht="12.75">
      <c r="A45" s="313"/>
      <c r="B45" s="314"/>
      <c r="C45" s="305"/>
      <c r="D45" s="273"/>
      <c r="E45" s="273"/>
      <c r="F45" s="278"/>
      <c r="G45" s="279"/>
      <c r="H45" s="273"/>
      <c r="I45" s="273"/>
      <c r="J45" s="273"/>
      <c r="K45" s="273"/>
      <c r="L45" s="273"/>
      <c r="M45" s="274"/>
    </row>
    <row r="46" spans="1:13" ht="25.5">
      <c r="A46" s="318">
        <v>13</v>
      </c>
      <c r="B46" s="319" t="s">
        <v>180</v>
      </c>
      <c r="C46" s="311">
        <v>1</v>
      </c>
      <c r="D46" s="312" t="s">
        <v>107</v>
      </c>
      <c r="E46" s="280"/>
      <c r="F46" s="281"/>
      <c r="G46" s="282"/>
      <c r="H46" s="280"/>
      <c r="I46" s="280"/>
      <c r="J46" s="280"/>
      <c r="K46" s="280"/>
      <c r="L46" s="280"/>
      <c r="M46" s="283"/>
    </row>
  </sheetData>
  <sheetProtection/>
  <mergeCells count="13">
    <mergeCell ref="D33:E33"/>
    <mergeCell ref="B36:B41"/>
    <mergeCell ref="D27:E27"/>
    <mergeCell ref="D28:E28"/>
    <mergeCell ref="D29:E29"/>
    <mergeCell ref="D30:E30"/>
    <mergeCell ref="D31:E31"/>
    <mergeCell ref="D12:M12"/>
    <mergeCell ref="D23:E23"/>
    <mergeCell ref="D24:E24"/>
    <mergeCell ref="D25:E25"/>
    <mergeCell ref="D26:E26"/>
    <mergeCell ref="D32:E32"/>
  </mergeCells>
  <hyperlinks>
    <hyperlink ref="A1" location="Plan!A33" display="Plan"/>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35"/>
  <sheetViews>
    <sheetView showGridLines="0" zoomScalePageLayoutView="0" workbookViewId="0" topLeftCell="A1">
      <selection activeCell="F17" sqref="F17"/>
    </sheetView>
  </sheetViews>
  <sheetFormatPr defaultColWidth="9.140625" defaultRowHeight="12.75"/>
  <cols>
    <col min="2" max="2" width="43.8515625" style="0" customWidth="1"/>
    <col min="3" max="3" width="13.7109375" style="0" customWidth="1"/>
  </cols>
  <sheetData>
    <row r="1" ht="12.75">
      <c r="B1" s="13">
        <f>Plan!I5</f>
        <v>0</v>
      </c>
    </row>
    <row r="2" ht="12.75">
      <c r="B2" s="13">
        <f>Plan!I7</f>
        <v>0</v>
      </c>
    </row>
    <row r="3" ht="12.75">
      <c r="B3" s="13">
        <f>Plan!I9</f>
        <v>0</v>
      </c>
    </row>
    <row r="5" spans="1:3" ht="12.75">
      <c r="A5" s="15" t="s">
        <v>205</v>
      </c>
      <c r="B5" s="15" t="s">
        <v>31</v>
      </c>
      <c r="C5" s="15" t="s">
        <v>10</v>
      </c>
    </row>
    <row r="6" spans="1:3" ht="12.75">
      <c r="A6" s="13">
        <v>1</v>
      </c>
      <c r="B6" s="16" t="s">
        <v>52</v>
      </c>
      <c r="C6" s="5" t="s">
        <v>60</v>
      </c>
    </row>
    <row r="7" spans="1:3" ht="12.75">
      <c r="A7" s="13">
        <v>2</v>
      </c>
      <c r="B7" s="16" t="s">
        <v>32</v>
      </c>
      <c r="C7" s="5" t="s">
        <v>60</v>
      </c>
    </row>
    <row r="8" spans="1:3" ht="12.75">
      <c r="A8" s="13">
        <v>3</v>
      </c>
      <c r="B8" s="16" t="s">
        <v>33</v>
      </c>
      <c r="C8" s="5" t="s">
        <v>60</v>
      </c>
    </row>
    <row r="9" spans="1:3" ht="12.75">
      <c r="A9" s="13">
        <v>4</v>
      </c>
      <c r="B9" s="16" t="s">
        <v>37</v>
      </c>
      <c r="C9" s="5" t="s">
        <v>60</v>
      </c>
    </row>
    <row r="10" spans="1:3" ht="12.75">
      <c r="A10" s="13">
        <v>5</v>
      </c>
      <c r="B10" s="16" t="s">
        <v>35</v>
      </c>
      <c r="C10" s="5" t="s">
        <v>60</v>
      </c>
    </row>
    <row r="11" spans="1:3" ht="12.75">
      <c r="A11" s="13">
        <v>6</v>
      </c>
      <c r="B11" s="16" t="s">
        <v>53</v>
      </c>
      <c r="C11" s="5" t="s">
        <v>60</v>
      </c>
    </row>
    <row r="12" spans="1:3" ht="12.75">
      <c r="A12" s="13">
        <v>7</v>
      </c>
      <c r="B12" s="16" t="s">
        <v>55</v>
      </c>
      <c r="C12" s="5" t="s">
        <v>60</v>
      </c>
    </row>
    <row r="13" spans="1:3" ht="12.75">
      <c r="A13" s="13">
        <v>8</v>
      </c>
      <c r="B13" s="16" t="s">
        <v>54</v>
      </c>
      <c r="C13" s="5" t="s">
        <v>60</v>
      </c>
    </row>
    <row r="14" spans="1:3" ht="12.75">
      <c r="A14" s="13">
        <v>9</v>
      </c>
      <c r="B14" s="16" t="s">
        <v>34</v>
      </c>
      <c r="C14" s="5" t="s">
        <v>60</v>
      </c>
    </row>
    <row r="15" spans="1:3" ht="12.75">
      <c r="A15" s="13">
        <v>10</v>
      </c>
      <c r="B15" s="16" t="s">
        <v>36</v>
      </c>
      <c r="C15" s="5" t="s">
        <v>60</v>
      </c>
    </row>
    <row r="16" spans="1:3" ht="12.75">
      <c r="A16" s="13">
        <v>11</v>
      </c>
      <c r="B16" s="16" t="s">
        <v>38</v>
      </c>
      <c r="C16" s="5" t="s">
        <v>60</v>
      </c>
    </row>
    <row r="17" spans="1:3" ht="12.75">
      <c r="A17" s="13">
        <v>12</v>
      </c>
      <c r="B17" s="16" t="s">
        <v>39</v>
      </c>
      <c r="C17" s="5" t="s">
        <v>60</v>
      </c>
    </row>
    <row r="18" spans="1:3" ht="12.75">
      <c r="A18" s="13">
        <v>13</v>
      </c>
      <c r="B18" s="16" t="s">
        <v>40</v>
      </c>
      <c r="C18" s="5" t="s">
        <v>60</v>
      </c>
    </row>
    <row r="19" spans="1:3" ht="12.75">
      <c r="A19" s="13">
        <v>14</v>
      </c>
      <c r="B19" s="16" t="s">
        <v>41</v>
      </c>
      <c r="C19" s="5" t="s">
        <v>60</v>
      </c>
    </row>
    <row r="20" spans="1:3" ht="12.75">
      <c r="A20" s="13">
        <v>15</v>
      </c>
      <c r="B20" s="16" t="s">
        <v>5</v>
      </c>
      <c r="C20" s="5" t="s">
        <v>60</v>
      </c>
    </row>
    <row r="21" spans="1:3" ht="12.75">
      <c r="A21" s="13">
        <v>16</v>
      </c>
      <c r="B21" s="16"/>
      <c r="C21" s="5"/>
    </row>
    <row r="22" spans="1:3" ht="12.75">
      <c r="A22" s="13">
        <v>17</v>
      </c>
      <c r="B22" s="16"/>
      <c r="C22" s="5"/>
    </row>
    <row r="23" spans="1:3" ht="12.75">
      <c r="A23" s="13">
        <v>18</v>
      </c>
      <c r="B23" s="16"/>
      <c r="C23" s="5"/>
    </row>
    <row r="24" spans="1:3" ht="12.75">
      <c r="A24" s="13">
        <v>19</v>
      </c>
      <c r="B24" s="16"/>
      <c r="C24" s="5"/>
    </row>
    <row r="25" spans="1:3" ht="12.75">
      <c r="A25" s="13">
        <v>20</v>
      </c>
      <c r="B25" s="16"/>
      <c r="C25" s="5"/>
    </row>
    <row r="26" spans="1:3" ht="12.75">
      <c r="A26" s="13">
        <v>21</v>
      </c>
      <c r="B26" s="16"/>
      <c r="C26" s="5"/>
    </row>
    <row r="27" spans="1:3" ht="12.75">
      <c r="A27" s="13">
        <v>22</v>
      </c>
      <c r="B27" s="16"/>
      <c r="C27" s="5"/>
    </row>
    <row r="28" spans="1:3" ht="12.75">
      <c r="A28" s="13">
        <v>23</v>
      </c>
      <c r="B28" s="16"/>
      <c r="C28" s="5"/>
    </row>
    <row r="29" spans="1:3" ht="12.75">
      <c r="A29" s="13">
        <v>24</v>
      </c>
      <c r="B29" s="16"/>
      <c r="C29" s="5"/>
    </row>
    <row r="30" spans="1:3" ht="12.75">
      <c r="A30" s="13">
        <v>25</v>
      </c>
      <c r="B30" s="16"/>
      <c r="C30" s="5"/>
    </row>
    <row r="31" spans="1:3" ht="12.75">
      <c r="A31" s="13">
        <v>26</v>
      </c>
      <c r="B31" s="16"/>
      <c r="C31" s="5"/>
    </row>
    <row r="32" spans="1:3" ht="12.75">
      <c r="A32" s="13">
        <v>27</v>
      </c>
      <c r="B32" s="16"/>
      <c r="C32" s="5"/>
    </row>
    <row r="33" spans="1:3" ht="12.75">
      <c r="A33" s="13">
        <v>28</v>
      </c>
      <c r="B33" s="16"/>
      <c r="C33" s="5"/>
    </row>
    <row r="34" spans="1:3" ht="12.75">
      <c r="A34" s="13">
        <v>29</v>
      </c>
      <c r="B34" s="16"/>
      <c r="C34" s="5"/>
    </row>
    <row r="35" spans="1:3" ht="12.75">
      <c r="A35" s="13">
        <v>30</v>
      </c>
      <c r="B35" s="16"/>
      <c r="C35" s="5"/>
    </row>
  </sheetData>
  <sheetProtection/>
  <dataValidations count="1">
    <dataValidation type="list" allowBlank="1" showInputMessage="1" showErrorMessage="1" sqref="C6:C35">
      <formula1>"Pending, Ok"</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58"/>
  <sheetViews>
    <sheetView showGridLines="0" zoomScalePageLayoutView="0" workbookViewId="0" topLeftCell="A1">
      <selection activeCell="A5" sqref="A5"/>
    </sheetView>
  </sheetViews>
  <sheetFormatPr defaultColWidth="9.140625" defaultRowHeight="12.75"/>
  <cols>
    <col min="1" max="1" width="11.57421875" style="0" customWidth="1"/>
    <col min="2" max="2" width="11.7109375" style="0" customWidth="1"/>
    <col min="3" max="3" width="33.140625" style="0" customWidth="1"/>
    <col min="4" max="4" width="10.00390625" style="0" customWidth="1"/>
    <col min="5" max="5" width="15.7109375" style="0" customWidth="1"/>
    <col min="12" max="12" width="9.140625" style="236" customWidth="1"/>
  </cols>
  <sheetData>
    <row r="1" spans="1:5" ht="12.75">
      <c r="A1" s="410" t="s">
        <v>57</v>
      </c>
      <c r="B1" s="410"/>
      <c r="C1" s="410"/>
      <c r="D1" s="410"/>
      <c r="E1" s="410"/>
    </row>
    <row r="2" spans="1:12" ht="12.75">
      <c r="A2" s="19" t="s">
        <v>56</v>
      </c>
      <c r="B2" s="19"/>
      <c r="C2" s="19"/>
      <c r="D2" s="19"/>
      <c r="E2" s="19"/>
      <c r="L2" s="236" t="str">
        <f>Master!B3</f>
        <v>Abhishek</v>
      </c>
    </row>
    <row r="3" ht="12.75">
      <c r="L3" s="236" t="str">
        <f>Master!B4</f>
        <v>Client</v>
      </c>
    </row>
    <row r="4" spans="1:12" ht="12.75">
      <c r="A4" s="1" t="s">
        <v>83</v>
      </c>
      <c r="B4" s="1" t="s">
        <v>66</v>
      </c>
      <c r="C4" s="1" t="s">
        <v>184</v>
      </c>
      <c r="D4" s="1" t="s">
        <v>185</v>
      </c>
      <c r="E4" s="1" t="s">
        <v>186</v>
      </c>
      <c r="L4" s="236" t="str">
        <f>Master!B5</f>
        <v>Shruti</v>
      </c>
    </row>
    <row r="5" spans="1:12" ht="12.75">
      <c r="A5" s="17"/>
      <c r="B5" s="14"/>
      <c r="C5" s="14"/>
      <c r="D5" s="14"/>
      <c r="E5" s="14"/>
      <c r="L5" s="236" t="str">
        <f>Master!B6</f>
        <v>Anmol</v>
      </c>
    </row>
    <row r="6" spans="1:12" ht="12.75">
      <c r="A6" s="17"/>
      <c r="B6" s="14"/>
      <c r="C6" s="14"/>
      <c r="D6" s="14"/>
      <c r="E6" s="14"/>
      <c r="L6" s="236" t="str">
        <f>Master!B7</f>
        <v>Shubham</v>
      </c>
    </row>
    <row r="7" spans="1:12" ht="12.75">
      <c r="A7" s="17"/>
      <c r="B7" s="14"/>
      <c r="C7" s="14"/>
      <c r="D7" s="14"/>
      <c r="E7" s="14"/>
      <c r="L7" s="236" t="str">
        <f>Master!B8</f>
        <v>Bhawna</v>
      </c>
    </row>
    <row r="8" spans="1:12" ht="12.75">
      <c r="A8" s="17"/>
      <c r="B8" s="14"/>
      <c r="C8" s="14"/>
      <c r="D8" s="14"/>
      <c r="E8" s="14"/>
      <c r="L8" s="236" t="str">
        <f>Master!B9</f>
        <v>Ayushi</v>
      </c>
    </row>
    <row r="9" spans="1:12" ht="12.75">
      <c r="A9" s="17"/>
      <c r="B9" s="14"/>
      <c r="C9" s="14"/>
      <c r="D9" s="14"/>
      <c r="E9" s="14"/>
      <c r="L9" s="236" t="str">
        <f>Master!B10</f>
        <v>Bharat</v>
      </c>
    </row>
    <row r="10" spans="1:12" ht="12.75">
      <c r="A10" s="17"/>
      <c r="B10" s="14"/>
      <c r="C10" s="14"/>
      <c r="D10" s="14"/>
      <c r="E10" s="14"/>
      <c r="L10" s="236" t="str">
        <f>Master!B11</f>
        <v>Dinky</v>
      </c>
    </row>
    <row r="11" spans="1:12" ht="12.75">
      <c r="A11" s="17"/>
      <c r="B11" s="14"/>
      <c r="C11" s="14"/>
      <c r="D11" s="14"/>
      <c r="E11" s="14"/>
      <c r="L11" s="236" t="str">
        <f>Master!B12</f>
        <v>Saurabh</v>
      </c>
    </row>
    <row r="12" spans="1:12" ht="12.75">
      <c r="A12" s="17"/>
      <c r="B12" s="14"/>
      <c r="C12" s="14"/>
      <c r="D12" s="14"/>
      <c r="E12" s="14"/>
      <c r="L12" s="236" t="str">
        <f>Master!B13</f>
        <v>Vivek</v>
      </c>
    </row>
    <row r="13" spans="1:12" ht="12.75">
      <c r="A13" s="17"/>
      <c r="B13" s="14"/>
      <c r="C13" s="14"/>
      <c r="D13" s="14"/>
      <c r="E13" s="14"/>
      <c r="L13" s="236" t="str">
        <f>Master!B14</f>
        <v>Manvi</v>
      </c>
    </row>
    <row r="14" spans="1:12" ht="12.75">
      <c r="A14" s="17"/>
      <c r="B14" s="14"/>
      <c r="C14" s="14"/>
      <c r="D14" s="14"/>
      <c r="E14" s="14"/>
      <c r="L14" s="236" t="str">
        <f>Master!B15</f>
        <v>Archita</v>
      </c>
    </row>
    <row r="15" spans="1:12" ht="12.75">
      <c r="A15" s="17"/>
      <c r="B15" s="14"/>
      <c r="C15" s="14"/>
      <c r="D15" s="14"/>
      <c r="E15" s="14"/>
      <c r="L15" s="236" t="str">
        <f>Master!B16</f>
        <v>Ved</v>
      </c>
    </row>
    <row r="16" spans="1:12" ht="12.75">
      <c r="A16" s="17"/>
      <c r="B16" s="14"/>
      <c r="C16" s="14"/>
      <c r="D16" s="14"/>
      <c r="E16" s="14"/>
      <c r="L16" s="236" t="str">
        <f>Master!B17</f>
        <v>Avani</v>
      </c>
    </row>
    <row r="17" spans="1:12" ht="12.75">
      <c r="A17" s="17"/>
      <c r="B17" s="14"/>
      <c r="C17" s="14"/>
      <c r="D17" s="14"/>
      <c r="E17" s="14"/>
      <c r="L17" s="236">
        <f>Master!B18</f>
        <v>0</v>
      </c>
    </row>
    <row r="18" spans="1:12" ht="12.75">
      <c r="A18" s="17"/>
      <c r="B18" s="14"/>
      <c r="C18" s="14"/>
      <c r="D18" s="14"/>
      <c r="E18" s="14"/>
      <c r="L18" s="236">
        <f>Master!B19</f>
        <v>0</v>
      </c>
    </row>
    <row r="19" spans="1:12" ht="12.75">
      <c r="A19" s="17"/>
      <c r="B19" s="14"/>
      <c r="C19" s="14"/>
      <c r="D19" s="14"/>
      <c r="E19" s="14"/>
      <c r="L19" s="236">
        <f>Master!B20</f>
        <v>0</v>
      </c>
    </row>
    <row r="20" spans="1:12" ht="12.75">
      <c r="A20" s="17"/>
      <c r="B20" s="14"/>
      <c r="C20" s="14"/>
      <c r="D20" s="14"/>
      <c r="E20" s="14"/>
      <c r="L20" s="236">
        <f>Master!B21</f>
        <v>0</v>
      </c>
    </row>
    <row r="21" spans="1:12" ht="12.75">
      <c r="A21" s="18"/>
      <c r="B21" s="5"/>
      <c r="C21" s="5"/>
      <c r="D21" s="5"/>
      <c r="E21" s="5"/>
      <c r="L21" s="236">
        <f>Master!B22</f>
        <v>0</v>
      </c>
    </row>
    <row r="22" spans="1:12" ht="12.75">
      <c r="A22" s="18"/>
      <c r="B22" s="5"/>
      <c r="C22" s="5"/>
      <c r="D22" s="5"/>
      <c r="E22" s="5"/>
      <c r="L22" s="236">
        <f>Master!B23</f>
        <v>0</v>
      </c>
    </row>
    <row r="23" spans="1:12" ht="12.75">
      <c r="A23" s="18"/>
      <c r="B23" s="5"/>
      <c r="C23" s="5"/>
      <c r="D23" s="5"/>
      <c r="E23" s="5"/>
      <c r="L23" s="236">
        <f>Master!B24</f>
        <v>0</v>
      </c>
    </row>
    <row r="24" spans="1:12" ht="12.75">
      <c r="A24" s="18"/>
      <c r="B24" s="5"/>
      <c r="C24" s="5"/>
      <c r="D24" s="5"/>
      <c r="E24" s="5"/>
      <c r="L24" s="236">
        <f>Master!B25</f>
        <v>0</v>
      </c>
    </row>
    <row r="25" spans="1:12" ht="12.75">
      <c r="A25" s="18"/>
      <c r="B25" s="5"/>
      <c r="C25" s="5"/>
      <c r="D25" s="5"/>
      <c r="E25" s="5"/>
      <c r="L25" s="236">
        <f>Master!B26</f>
        <v>0</v>
      </c>
    </row>
    <row r="26" spans="1:12" ht="12.75">
      <c r="A26" s="18"/>
      <c r="B26" s="5"/>
      <c r="C26" s="5"/>
      <c r="D26" s="5"/>
      <c r="E26" s="5"/>
      <c r="L26" s="236">
        <f>Master!B27</f>
        <v>0</v>
      </c>
    </row>
    <row r="27" spans="1:12" ht="12.75">
      <c r="A27" s="18"/>
      <c r="B27" s="5"/>
      <c r="C27" s="5"/>
      <c r="D27" s="5"/>
      <c r="E27" s="5"/>
      <c r="L27" s="236">
        <f>Master!B28</f>
        <v>0</v>
      </c>
    </row>
    <row r="28" spans="1:5" ht="12.75">
      <c r="A28" s="18"/>
      <c r="B28" s="5"/>
      <c r="C28" s="5"/>
      <c r="D28" s="5"/>
      <c r="E28" s="5"/>
    </row>
    <row r="29" spans="1:5" ht="12.75">
      <c r="A29" s="18"/>
      <c r="B29" s="5"/>
      <c r="C29" s="5"/>
      <c r="D29" s="5"/>
      <c r="E29" s="5"/>
    </row>
    <row r="30" spans="1:5" ht="12.75">
      <c r="A30" s="18"/>
      <c r="B30" s="5"/>
      <c r="C30" s="5"/>
      <c r="D30" s="5"/>
      <c r="E30" s="5"/>
    </row>
    <row r="31" spans="1:5" ht="12.75">
      <c r="A31" s="18"/>
      <c r="B31" s="5"/>
      <c r="C31" s="5"/>
      <c r="D31" s="5"/>
      <c r="E31" s="5"/>
    </row>
    <row r="32" spans="1:5" ht="12.75">
      <c r="A32" s="18"/>
      <c r="B32" s="5"/>
      <c r="C32" s="5"/>
      <c r="D32" s="5"/>
      <c r="E32" s="5"/>
    </row>
    <row r="33" spans="1:5" ht="12.75">
      <c r="A33" s="18"/>
      <c r="B33" s="5"/>
      <c r="C33" s="5"/>
      <c r="D33" s="5"/>
      <c r="E33" s="5"/>
    </row>
    <row r="34" spans="1:5" ht="12.75">
      <c r="A34" s="18"/>
      <c r="B34" s="5"/>
      <c r="C34" s="5"/>
      <c r="D34" s="5"/>
      <c r="E34" s="5"/>
    </row>
    <row r="35" spans="1:5" ht="12.75">
      <c r="A35" s="18"/>
      <c r="B35" s="5"/>
      <c r="C35" s="5"/>
      <c r="D35" s="5"/>
      <c r="E35" s="5"/>
    </row>
    <row r="36" spans="1:5" ht="12.75">
      <c r="A36" s="18"/>
      <c r="B36" s="5"/>
      <c r="C36" s="5"/>
      <c r="D36" s="5"/>
      <c r="E36" s="5"/>
    </row>
    <row r="37" spans="1:5" ht="12.75">
      <c r="A37" s="18"/>
      <c r="B37" s="5"/>
      <c r="C37" s="5"/>
      <c r="D37" s="5"/>
      <c r="E37" s="5"/>
    </row>
    <row r="38" spans="1:5" ht="12.75">
      <c r="A38" s="18"/>
      <c r="B38" s="5"/>
      <c r="C38" s="5"/>
      <c r="D38" s="5"/>
      <c r="E38" s="5"/>
    </row>
    <row r="39" spans="1:5" ht="12.75">
      <c r="A39" s="18"/>
      <c r="B39" s="5"/>
      <c r="C39" s="5"/>
      <c r="D39" s="5"/>
      <c r="E39" s="5"/>
    </row>
    <row r="40" spans="1:5" ht="12.75">
      <c r="A40" s="18"/>
      <c r="B40" s="5"/>
      <c r="C40" s="5"/>
      <c r="D40" s="5"/>
      <c r="E40" s="5"/>
    </row>
    <row r="41" spans="1:5" ht="12.75">
      <c r="A41" s="18"/>
      <c r="B41" s="5"/>
      <c r="C41" s="5"/>
      <c r="D41" s="5"/>
      <c r="E41" s="5"/>
    </row>
    <row r="42" spans="1:5" ht="12.75">
      <c r="A42" s="18"/>
      <c r="B42" s="5"/>
      <c r="C42" s="5"/>
      <c r="D42" s="5"/>
      <c r="E42" s="5"/>
    </row>
    <row r="43" spans="1:5" ht="12.75">
      <c r="A43" s="18"/>
      <c r="B43" s="5"/>
      <c r="C43" s="5"/>
      <c r="D43" s="5"/>
      <c r="E43" s="5"/>
    </row>
    <row r="44" spans="1:5" ht="12.75">
      <c r="A44" s="18"/>
      <c r="B44" s="5"/>
      <c r="C44" s="5"/>
      <c r="D44" s="5"/>
      <c r="E44" s="5"/>
    </row>
    <row r="45" spans="1:5" ht="12.75">
      <c r="A45" s="18"/>
      <c r="B45" s="5"/>
      <c r="C45" s="5"/>
      <c r="D45" s="5"/>
      <c r="E45" s="5"/>
    </row>
    <row r="46" spans="1:5" ht="12.75">
      <c r="A46" s="18"/>
      <c r="B46" s="5"/>
      <c r="C46" s="5"/>
      <c r="D46" s="5"/>
      <c r="E46" s="5"/>
    </row>
    <row r="47" spans="1:5" ht="12.75">
      <c r="A47" s="18"/>
      <c r="B47" s="5"/>
      <c r="C47" s="5"/>
      <c r="D47" s="5"/>
      <c r="E47" s="5"/>
    </row>
    <row r="48" spans="1:5" ht="12.75">
      <c r="A48" s="18"/>
      <c r="B48" s="5"/>
      <c r="C48" s="5"/>
      <c r="D48" s="5"/>
      <c r="E48" s="5"/>
    </row>
    <row r="49" spans="1:5" ht="12.75">
      <c r="A49" s="18"/>
      <c r="B49" s="5"/>
      <c r="C49" s="5"/>
      <c r="D49" s="5"/>
      <c r="E49" s="5"/>
    </row>
    <row r="50" spans="1:5" ht="12.75">
      <c r="A50" s="18"/>
      <c r="B50" s="5"/>
      <c r="C50" s="5"/>
      <c r="D50" s="5"/>
      <c r="E50" s="5"/>
    </row>
    <row r="51" spans="1:5" ht="12.75">
      <c r="A51" s="18"/>
      <c r="B51" s="5"/>
      <c r="C51" s="5"/>
      <c r="D51" s="5"/>
      <c r="E51" s="5"/>
    </row>
    <row r="52" spans="1:5" ht="12.75">
      <c r="A52" s="18"/>
      <c r="B52" s="5"/>
      <c r="C52" s="5"/>
      <c r="D52" s="5"/>
      <c r="E52" s="5"/>
    </row>
    <row r="53" spans="1:5" ht="12.75">
      <c r="A53" s="18"/>
      <c r="B53" s="5"/>
      <c r="C53" s="5"/>
      <c r="D53" s="5"/>
      <c r="E53" s="5"/>
    </row>
    <row r="54" spans="1:5" ht="12.75">
      <c r="A54" s="18"/>
      <c r="B54" s="5"/>
      <c r="C54" s="5"/>
      <c r="D54" s="5"/>
      <c r="E54" s="5"/>
    </row>
    <row r="55" spans="1:5" ht="12.75">
      <c r="A55" s="18"/>
      <c r="B55" s="5"/>
      <c r="C55" s="5"/>
      <c r="D55" s="5"/>
      <c r="E55" s="5"/>
    </row>
    <row r="56" spans="1:5" ht="12.75">
      <c r="A56" s="18"/>
      <c r="B56" s="5"/>
      <c r="C56" s="5"/>
      <c r="D56" s="5"/>
      <c r="E56" s="5"/>
    </row>
    <row r="57" spans="1:5" ht="12.75">
      <c r="A57" s="18"/>
      <c r="B57" s="5"/>
      <c r="C57" s="5"/>
      <c r="D57" s="5"/>
      <c r="E57" s="5"/>
    </row>
    <row r="58" spans="1:5" ht="12.75">
      <c r="A58" s="18"/>
      <c r="B58" s="5"/>
      <c r="C58" s="5"/>
      <c r="D58" s="5"/>
      <c r="E58" s="5"/>
    </row>
  </sheetData>
  <sheetProtection/>
  <mergeCells count="1">
    <mergeCell ref="A1:E1"/>
  </mergeCells>
  <dataValidations count="1">
    <dataValidation type="list" allowBlank="1" showInputMessage="1" showErrorMessage="1" sqref="E5:E58">
      <formula1>$L$2:$L$17</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6"/>
  <sheetViews>
    <sheetView showGridLines="0" tabSelected="1" zoomScale="115" zoomScaleNormal="115" zoomScalePageLayoutView="0" workbookViewId="0" topLeftCell="A1">
      <selection activeCell="B21" sqref="B21"/>
    </sheetView>
  </sheetViews>
  <sheetFormatPr defaultColWidth="9.140625" defaultRowHeight="12.75"/>
  <cols>
    <col min="1" max="1" width="9.140625" style="4" customWidth="1"/>
    <col min="2" max="2" width="47.421875" style="2" customWidth="1"/>
    <col min="3" max="3" width="22.28125" style="2" customWidth="1"/>
    <col min="4" max="4" width="19.421875" style="2" customWidth="1"/>
    <col min="5" max="6" width="9.140625" style="2" customWidth="1"/>
    <col min="7" max="10" width="9.140625" style="192" customWidth="1"/>
    <col min="11" max="11" width="13.28125" style="333" customWidth="1"/>
    <col min="12" max="12" width="11.7109375" style="333" customWidth="1"/>
    <col min="13" max="14" width="9.140625" style="333" customWidth="1"/>
    <col min="15" max="15" width="18.421875" style="333" bestFit="1" customWidth="1"/>
    <col min="16" max="16" width="9.140625" style="333" customWidth="1"/>
    <col min="17" max="17" width="9.140625" style="3" customWidth="1"/>
    <col min="18" max="16384" width="9.140625" style="2" customWidth="1"/>
  </cols>
  <sheetData>
    <row r="1" spans="1:19" ht="12.75">
      <c r="A1" s="363" t="s">
        <v>44</v>
      </c>
      <c r="B1" s="363"/>
      <c r="C1" s="363"/>
      <c r="D1" s="363"/>
      <c r="E1" s="192"/>
      <c r="F1" s="192"/>
      <c r="I1" s="193"/>
      <c r="J1" s="193"/>
      <c r="K1" s="350" t="str">
        <f>Master!A3</f>
        <v>2016-2017</v>
      </c>
      <c r="L1" s="350" t="str">
        <f>Master!B3</f>
        <v>Abhishek</v>
      </c>
      <c r="M1" s="350"/>
      <c r="N1" s="350"/>
      <c r="O1" s="350"/>
      <c r="Q1" s="192"/>
      <c r="R1" s="3"/>
      <c r="S1" s="3"/>
    </row>
    <row r="2" spans="2:25" ht="12.75">
      <c r="B2" s="20" t="s">
        <v>45</v>
      </c>
      <c r="C2" s="366"/>
      <c r="D2" s="365"/>
      <c r="E2" s="192"/>
      <c r="F2" s="192"/>
      <c r="I2" s="193"/>
      <c r="J2" s="193"/>
      <c r="K2" s="350" t="str">
        <f>Master!A4</f>
        <v>2017-2018</v>
      </c>
      <c r="L2" s="350" t="str">
        <f>Master!B4</f>
        <v>Client</v>
      </c>
      <c r="M2" s="350"/>
      <c r="N2" s="350"/>
      <c r="O2" s="350" t="str">
        <f>Master!C3</f>
        <v>Not Applicable</v>
      </c>
      <c r="Q2" s="192"/>
      <c r="R2" s="3"/>
      <c r="S2" s="3"/>
      <c r="T2" s="3"/>
      <c r="U2" s="3"/>
      <c r="V2" s="3"/>
      <c r="W2" s="3"/>
      <c r="X2" s="3"/>
      <c r="Y2" s="3"/>
    </row>
    <row r="3" spans="2:25" ht="12.75">
      <c r="B3" s="20" t="s">
        <v>47</v>
      </c>
      <c r="C3" s="235"/>
      <c r="D3" s="21"/>
      <c r="E3" s="192"/>
      <c r="F3" s="192"/>
      <c r="I3" s="193"/>
      <c r="J3" s="193"/>
      <c r="K3" s="350" t="str">
        <f>Master!A5</f>
        <v>2018-2019</v>
      </c>
      <c r="L3" s="350" t="str">
        <f>Master!B5</f>
        <v>Shruti</v>
      </c>
      <c r="M3" s="350"/>
      <c r="N3" s="350"/>
      <c r="O3" s="350" t="str">
        <f>Master!C4</f>
        <v>Ckd &amp; Found correct</v>
      </c>
      <c r="Q3" s="192"/>
      <c r="R3" s="3"/>
      <c r="S3" s="3"/>
      <c r="T3" s="3"/>
      <c r="U3" s="3"/>
      <c r="V3" s="3"/>
      <c r="W3" s="3"/>
      <c r="X3" s="3"/>
      <c r="Y3" s="3"/>
    </row>
    <row r="4" spans="2:25" ht="12.75">
      <c r="B4" s="20" t="s">
        <v>46</v>
      </c>
      <c r="C4" s="364"/>
      <c r="D4" s="365"/>
      <c r="E4" s="192"/>
      <c r="F4" s="192"/>
      <c r="G4" s="334"/>
      <c r="H4" s="335"/>
      <c r="I4" s="351"/>
      <c r="J4" s="351"/>
      <c r="K4" s="351"/>
      <c r="L4" s="350" t="str">
        <f>Master!B6</f>
        <v>Anmol</v>
      </c>
      <c r="M4" s="350"/>
      <c r="N4" s="350"/>
      <c r="O4" s="350" t="str">
        <f>Master!C5</f>
        <v>Annexure 1</v>
      </c>
      <c r="Q4" s="192"/>
      <c r="R4" s="3"/>
      <c r="S4" s="3"/>
      <c r="T4" s="3"/>
      <c r="U4" s="3"/>
      <c r="V4" s="3"/>
      <c r="W4" s="3"/>
      <c r="X4" s="3"/>
      <c r="Y4" s="3"/>
    </row>
    <row r="5" spans="2:25" ht="12.75">
      <c r="B5" s="20" t="s">
        <v>49</v>
      </c>
      <c r="C5" s="125"/>
      <c r="D5" s="125"/>
      <c r="E5" s="192"/>
      <c r="F5" s="192"/>
      <c r="G5" s="367"/>
      <c r="H5" s="367"/>
      <c r="I5" s="362"/>
      <c r="J5" s="362"/>
      <c r="K5" s="362"/>
      <c r="L5" s="350" t="str">
        <f>Master!B7</f>
        <v>Shubham</v>
      </c>
      <c r="M5" s="350"/>
      <c r="N5" s="350"/>
      <c r="O5" s="350" t="str">
        <f>Master!C6</f>
        <v>Annexure 2</v>
      </c>
      <c r="Q5" s="192"/>
      <c r="R5" s="3"/>
      <c r="S5" s="3"/>
      <c r="T5" s="3"/>
      <c r="U5" s="3"/>
      <c r="V5" s="3"/>
      <c r="W5" s="3"/>
      <c r="X5" s="3"/>
      <c r="Y5" s="3"/>
    </row>
    <row r="6" spans="2:25" ht="12.75">
      <c r="B6" s="20" t="s">
        <v>317</v>
      </c>
      <c r="C6" s="366"/>
      <c r="D6" s="365"/>
      <c r="E6" s="192"/>
      <c r="F6" s="192"/>
      <c r="G6" s="342"/>
      <c r="H6" s="342"/>
      <c r="I6" s="352"/>
      <c r="J6" s="352"/>
      <c r="K6" s="352"/>
      <c r="L6" s="350" t="str">
        <f>Master!B8</f>
        <v>Bhawna</v>
      </c>
      <c r="M6" s="350"/>
      <c r="N6" s="350"/>
      <c r="O6" s="350" t="str">
        <f>Master!C7</f>
        <v>Annexure 3</v>
      </c>
      <c r="Q6" s="192"/>
      <c r="R6" s="3"/>
      <c r="S6" s="3"/>
      <c r="T6" s="3"/>
      <c r="U6" s="3"/>
      <c r="V6" s="3"/>
      <c r="W6" s="3"/>
      <c r="X6" s="3"/>
      <c r="Y6" s="3"/>
    </row>
    <row r="7" spans="2:25" ht="12.75">
      <c r="B7" s="20" t="s">
        <v>80</v>
      </c>
      <c r="C7" s="125"/>
      <c r="D7" s="239"/>
      <c r="E7" s="336"/>
      <c r="F7" s="336"/>
      <c r="G7" s="336"/>
      <c r="H7" s="336"/>
      <c r="I7" s="353"/>
      <c r="J7" s="354"/>
      <c r="K7" s="355"/>
      <c r="L7" s="350" t="str">
        <f>Master!B9</f>
        <v>Ayushi</v>
      </c>
      <c r="M7" s="350"/>
      <c r="N7" s="350"/>
      <c r="O7" s="350" t="str">
        <f>Master!C8</f>
        <v>Annexure 4</v>
      </c>
      <c r="Q7" s="192"/>
      <c r="R7" s="3"/>
      <c r="S7" s="3"/>
      <c r="T7" s="3"/>
      <c r="U7" s="3"/>
      <c r="V7" s="3"/>
      <c r="W7" s="3"/>
      <c r="X7" s="3"/>
      <c r="Y7" s="3"/>
    </row>
    <row r="8" spans="2:25" ht="12.75">
      <c r="B8" s="20" t="s">
        <v>50</v>
      </c>
      <c r="C8" s="126"/>
      <c r="D8" s="126"/>
      <c r="E8" s="192"/>
      <c r="F8" s="192"/>
      <c r="G8" s="367"/>
      <c r="H8" s="367"/>
      <c r="I8" s="355"/>
      <c r="J8" s="356"/>
      <c r="K8" s="355"/>
      <c r="L8" s="350" t="str">
        <f>Master!B10</f>
        <v>Bharat</v>
      </c>
      <c r="M8" s="350"/>
      <c r="N8" s="350"/>
      <c r="O8" s="350" t="str">
        <f>Master!C9</f>
        <v>Annexure 5</v>
      </c>
      <c r="Q8" s="192"/>
      <c r="R8" s="3"/>
      <c r="S8" s="3"/>
      <c r="T8" s="3"/>
      <c r="U8" s="3"/>
      <c r="V8" s="3"/>
      <c r="W8" s="3"/>
      <c r="X8" s="3"/>
      <c r="Y8" s="3"/>
    </row>
    <row r="9" spans="2:25" ht="12.75">
      <c r="B9" s="20"/>
      <c r="C9" s="126"/>
      <c r="D9" s="127"/>
      <c r="E9" s="192"/>
      <c r="F9" s="192"/>
      <c r="G9" s="367"/>
      <c r="H9" s="367"/>
      <c r="I9" s="353"/>
      <c r="J9" s="353"/>
      <c r="K9" s="353"/>
      <c r="L9" s="350" t="str">
        <f>Master!B11</f>
        <v>Dinky</v>
      </c>
      <c r="M9" s="350"/>
      <c r="N9" s="350"/>
      <c r="O9" s="350" t="str">
        <f>Master!C10</f>
        <v>Annexure 6</v>
      </c>
      <c r="Q9" s="192"/>
      <c r="R9" s="3"/>
      <c r="S9" s="3"/>
      <c r="T9" s="3"/>
      <c r="U9" s="3"/>
      <c r="V9" s="3"/>
      <c r="W9" s="3"/>
      <c r="X9" s="3"/>
      <c r="Y9" s="3"/>
    </row>
    <row r="10" spans="2:25" ht="12.75">
      <c r="B10" s="20" t="s">
        <v>51</v>
      </c>
      <c r="C10" s="364"/>
      <c r="D10" s="365"/>
      <c r="E10" s="192"/>
      <c r="F10" s="192"/>
      <c r="G10" s="367"/>
      <c r="H10" s="367"/>
      <c r="I10" s="368"/>
      <c r="J10" s="368"/>
      <c r="K10" s="368"/>
      <c r="L10" s="350" t="str">
        <f>Master!B12</f>
        <v>Saurabh</v>
      </c>
      <c r="M10" s="350"/>
      <c r="N10" s="350"/>
      <c r="O10" s="350" t="str">
        <f>Master!C11</f>
        <v>Annexure 7</v>
      </c>
      <c r="Q10" s="192"/>
      <c r="R10" s="3"/>
      <c r="S10" s="3"/>
      <c r="T10" s="3"/>
      <c r="U10" s="3"/>
      <c r="V10" s="3"/>
      <c r="W10" s="3"/>
      <c r="X10" s="3"/>
      <c r="Y10" s="3"/>
    </row>
    <row r="11" spans="5:25" ht="12.75">
      <c r="E11" s="192"/>
      <c r="F11" s="192"/>
      <c r="G11" s="337"/>
      <c r="H11" s="337"/>
      <c r="I11" s="353"/>
      <c r="J11" s="353"/>
      <c r="K11" s="353"/>
      <c r="L11" s="350" t="str">
        <f>Master!B13</f>
        <v>Vivek</v>
      </c>
      <c r="M11" s="350"/>
      <c r="N11" s="350"/>
      <c r="O11" s="350" t="str">
        <f>Master!C12</f>
        <v>Annexure 8</v>
      </c>
      <c r="Q11" s="192"/>
      <c r="R11" s="3"/>
      <c r="S11" s="3"/>
      <c r="T11" s="3"/>
      <c r="U11" s="3"/>
      <c r="V11" s="3"/>
      <c r="W11" s="3"/>
      <c r="X11" s="3"/>
      <c r="Y11" s="3"/>
    </row>
    <row r="12" spans="1:25" ht="18" customHeight="1">
      <c r="A12" s="39" t="s">
        <v>26</v>
      </c>
      <c r="B12" s="128" t="s">
        <v>27</v>
      </c>
      <c r="C12" s="39" t="s">
        <v>28</v>
      </c>
      <c r="D12" s="39" t="s">
        <v>29</v>
      </c>
      <c r="E12" s="192"/>
      <c r="F12" s="192"/>
      <c r="G12" s="333"/>
      <c r="H12" s="333"/>
      <c r="I12" s="350"/>
      <c r="J12" s="350"/>
      <c r="K12" s="350"/>
      <c r="L12" s="350" t="str">
        <f>Master!B14</f>
        <v>Manvi</v>
      </c>
      <c r="M12" s="350"/>
      <c r="N12" s="350"/>
      <c r="O12" s="350" t="str">
        <f>Master!C13</f>
        <v>Annexure 9</v>
      </c>
      <c r="Q12" s="192"/>
      <c r="R12" s="3"/>
      <c r="S12" s="3"/>
      <c r="T12" s="3"/>
      <c r="U12" s="3"/>
      <c r="V12" s="3"/>
      <c r="W12" s="3"/>
      <c r="X12" s="3"/>
      <c r="Y12" s="3"/>
    </row>
    <row r="13" spans="1:25" s="11" customFormat="1" ht="8.25" customHeight="1">
      <c r="A13" s="129"/>
      <c r="B13" s="130"/>
      <c r="C13" s="56"/>
      <c r="D13" s="56"/>
      <c r="E13" s="338"/>
      <c r="F13" s="338"/>
      <c r="G13" s="339"/>
      <c r="H13" s="339"/>
      <c r="I13" s="357"/>
      <c r="J13" s="357"/>
      <c r="K13" s="357"/>
      <c r="L13" s="350" t="str">
        <f>Master!B15</f>
        <v>Archita</v>
      </c>
      <c r="M13" s="357"/>
      <c r="N13" s="357"/>
      <c r="O13" s="350" t="str">
        <f>Master!C14</f>
        <v>Annexure 10</v>
      </c>
      <c r="P13" s="339"/>
      <c r="Q13" s="338"/>
      <c r="R13" s="12"/>
      <c r="S13" s="12"/>
      <c r="T13" s="12"/>
      <c r="U13" s="12"/>
      <c r="V13" s="12"/>
      <c r="W13" s="12"/>
      <c r="X13" s="12"/>
      <c r="Y13" s="12"/>
    </row>
    <row r="14" spans="1:17" s="11" customFormat="1" ht="12.75">
      <c r="A14" s="129"/>
      <c r="B14" s="136" t="s">
        <v>42</v>
      </c>
      <c r="C14" s="56"/>
      <c r="D14" s="56"/>
      <c r="E14" s="338"/>
      <c r="F14" s="338"/>
      <c r="G14" s="338"/>
      <c r="H14" s="338"/>
      <c r="I14" s="358"/>
      <c r="J14" s="358"/>
      <c r="K14" s="357"/>
      <c r="L14" s="350" t="str">
        <f>Master!B16</f>
        <v>Ved</v>
      </c>
      <c r="M14" s="357"/>
      <c r="N14" s="357"/>
      <c r="O14" s="350" t="str">
        <f>Master!C15</f>
        <v>Annexure 11</v>
      </c>
      <c r="P14" s="339"/>
      <c r="Q14" s="338"/>
    </row>
    <row r="15" spans="1:25" s="11" customFormat="1" ht="17.25" customHeight="1">
      <c r="A15" s="134">
        <v>1</v>
      </c>
      <c r="B15" s="124" t="s">
        <v>162</v>
      </c>
      <c r="C15" s="132"/>
      <c r="D15" s="135"/>
      <c r="E15" s="338"/>
      <c r="F15" s="338"/>
      <c r="G15" s="338"/>
      <c r="H15" s="338"/>
      <c r="I15" s="358"/>
      <c r="J15" s="358"/>
      <c r="K15" s="357"/>
      <c r="L15" s="350" t="str">
        <f>Master!B17</f>
        <v>Avani</v>
      </c>
      <c r="M15" s="357"/>
      <c r="N15" s="357"/>
      <c r="O15" s="350" t="str">
        <f>Master!C16</f>
        <v>Annexure 12</v>
      </c>
      <c r="P15" s="339"/>
      <c r="Q15" s="338"/>
      <c r="R15" s="12"/>
      <c r="S15" s="12"/>
      <c r="T15" s="12"/>
      <c r="U15" s="12"/>
      <c r="V15" s="12"/>
      <c r="W15" s="12"/>
      <c r="X15" s="12"/>
      <c r="Y15" s="12"/>
    </row>
    <row r="16" spans="1:17" s="11" customFormat="1" ht="17.25" customHeight="1">
      <c r="A16" s="134">
        <v>2</v>
      </c>
      <c r="B16" s="124" t="s">
        <v>161</v>
      </c>
      <c r="C16" s="132"/>
      <c r="D16" s="135"/>
      <c r="E16" s="338"/>
      <c r="F16" s="338"/>
      <c r="G16" s="338"/>
      <c r="H16" s="338"/>
      <c r="I16" s="358"/>
      <c r="J16" s="358"/>
      <c r="K16" s="357"/>
      <c r="L16" s="350"/>
      <c r="M16" s="357"/>
      <c r="N16" s="357"/>
      <c r="O16" s="350" t="str">
        <f>Master!C17</f>
        <v>Annexure 13</v>
      </c>
      <c r="P16" s="339"/>
      <c r="Q16" s="338"/>
    </row>
    <row r="17" spans="1:25" s="11" customFormat="1" ht="17.25" customHeight="1">
      <c r="A17" s="134">
        <v>3</v>
      </c>
      <c r="B17" s="124" t="s">
        <v>18</v>
      </c>
      <c r="C17" s="132"/>
      <c r="D17" s="135"/>
      <c r="E17" s="338"/>
      <c r="F17" s="338"/>
      <c r="G17" s="338"/>
      <c r="H17" s="338"/>
      <c r="I17" s="358"/>
      <c r="J17" s="358"/>
      <c r="K17" s="357"/>
      <c r="L17" s="350"/>
      <c r="M17" s="357"/>
      <c r="N17" s="357"/>
      <c r="O17" s="350" t="str">
        <f>Master!C18</f>
        <v>Annexure 14</v>
      </c>
      <c r="P17" s="339"/>
      <c r="Q17" s="338"/>
      <c r="R17" s="12"/>
      <c r="S17" s="12"/>
      <c r="T17" s="12"/>
      <c r="U17" s="12"/>
      <c r="V17" s="12"/>
      <c r="W17" s="12"/>
      <c r="X17" s="12"/>
      <c r="Y17" s="12"/>
    </row>
    <row r="18" spans="1:25" s="11" customFormat="1" ht="22.5" customHeight="1">
      <c r="A18" s="134">
        <v>4</v>
      </c>
      <c r="B18" s="124" t="s">
        <v>58</v>
      </c>
      <c r="C18" s="132"/>
      <c r="D18" s="135"/>
      <c r="E18" s="338"/>
      <c r="F18" s="338"/>
      <c r="G18" s="338"/>
      <c r="H18" s="338"/>
      <c r="I18" s="358"/>
      <c r="J18" s="358"/>
      <c r="K18" s="357"/>
      <c r="L18" s="357"/>
      <c r="M18" s="357"/>
      <c r="N18" s="357"/>
      <c r="O18" s="350" t="str">
        <f>Master!C19</f>
        <v>Annexure 15</v>
      </c>
      <c r="P18" s="339"/>
      <c r="Q18" s="338"/>
      <c r="R18" s="12"/>
      <c r="S18" s="12"/>
      <c r="T18" s="12"/>
      <c r="U18" s="12"/>
      <c r="V18" s="12"/>
      <c r="W18" s="12"/>
      <c r="X18" s="12"/>
      <c r="Y18" s="12"/>
    </row>
    <row r="19" spans="1:25" s="11" customFormat="1" ht="17.25" customHeight="1">
      <c r="A19" s="134">
        <v>5</v>
      </c>
      <c r="B19" s="124" t="s">
        <v>4</v>
      </c>
      <c r="C19" s="132"/>
      <c r="D19" s="135"/>
      <c r="E19" s="338"/>
      <c r="F19" s="338"/>
      <c r="G19" s="338"/>
      <c r="H19" s="338"/>
      <c r="I19" s="358"/>
      <c r="J19" s="358"/>
      <c r="K19" s="357"/>
      <c r="L19" s="357"/>
      <c r="M19" s="357"/>
      <c r="N19" s="357"/>
      <c r="O19" s="350" t="str">
        <f>Master!C20</f>
        <v>Annexure 16</v>
      </c>
      <c r="P19" s="339"/>
      <c r="Q19" s="338"/>
      <c r="R19" s="12"/>
      <c r="S19" s="12"/>
      <c r="T19" s="12"/>
      <c r="U19" s="12"/>
      <c r="V19" s="12"/>
      <c r="W19" s="12"/>
      <c r="X19" s="12"/>
      <c r="Y19" s="12"/>
    </row>
    <row r="20" spans="1:17" s="11" customFormat="1" ht="18" customHeight="1">
      <c r="A20" s="134">
        <v>6</v>
      </c>
      <c r="B20" s="124" t="s">
        <v>23</v>
      </c>
      <c r="C20" s="132"/>
      <c r="D20" s="135"/>
      <c r="E20" s="338"/>
      <c r="F20" s="338"/>
      <c r="G20" s="338"/>
      <c r="H20" s="338"/>
      <c r="I20" s="358"/>
      <c r="J20" s="358"/>
      <c r="K20" s="357"/>
      <c r="L20" s="357"/>
      <c r="M20" s="357"/>
      <c r="N20" s="357"/>
      <c r="O20" s="350" t="str">
        <f>Master!C21</f>
        <v>Annexure 17</v>
      </c>
      <c r="P20" s="339"/>
      <c r="Q20" s="338"/>
    </row>
    <row r="21" spans="1:25" s="11" customFormat="1" ht="17.25" customHeight="1">
      <c r="A21" s="134">
        <v>7</v>
      </c>
      <c r="B21" s="124" t="s">
        <v>24</v>
      </c>
      <c r="C21" s="132"/>
      <c r="D21" s="135"/>
      <c r="E21" s="338"/>
      <c r="F21" s="338"/>
      <c r="G21" s="338"/>
      <c r="H21" s="338"/>
      <c r="I21" s="358"/>
      <c r="J21" s="358"/>
      <c r="K21" s="357"/>
      <c r="L21" s="357"/>
      <c r="M21" s="357"/>
      <c r="N21" s="357"/>
      <c r="O21" s="357"/>
      <c r="P21" s="339"/>
      <c r="Q21" s="338"/>
      <c r="R21" s="12"/>
      <c r="S21" s="12"/>
      <c r="T21" s="12"/>
      <c r="U21" s="12"/>
      <c r="V21" s="12"/>
      <c r="W21" s="12"/>
      <c r="X21" s="12"/>
      <c r="Y21" s="12"/>
    </row>
    <row r="22" spans="1:25" s="11" customFormat="1" ht="17.25" customHeight="1">
      <c r="A22" s="134">
        <v>8</v>
      </c>
      <c r="B22" s="124" t="s">
        <v>330</v>
      </c>
      <c r="C22" s="132"/>
      <c r="D22" s="135"/>
      <c r="E22" s="338"/>
      <c r="F22" s="338"/>
      <c r="G22" s="338"/>
      <c r="H22" s="338"/>
      <c r="I22" s="338"/>
      <c r="J22" s="338"/>
      <c r="K22" s="339"/>
      <c r="L22" s="339"/>
      <c r="M22" s="339"/>
      <c r="N22" s="339"/>
      <c r="O22" s="339"/>
      <c r="P22" s="339"/>
      <c r="Q22" s="338"/>
      <c r="R22" s="12"/>
      <c r="S22" s="12"/>
      <c r="T22" s="12"/>
      <c r="U22" s="12"/>
      <c r="V22" s="12"/>
      <c r="W22" s="12"/>
      <c r="X22" s="12"/>
      <c r="Y22" s="12"/>
    </row>
    <row r="23" spans="1:25" s="11" customFormat="1" ht="17.25" customHeight="1">
      <c r="A23" s="134">
        <v>9</v>
      </c>
      <c r="B23" s="124" t="s">
        <v>278</v>
      </c>
      <c r="C23" s="132"/>
      <c r="D23" s="135"/>
      <c r="E23" s="338"/>
      <c r="F23" s="338"/>
      <c r="G23" s="338"/>
      <c r="H23" s="338"/>
      <c r="I23" s="338"/>
      <c r="J23" s="338"/>
      <c r="K23" s="339"/>
      <c r="L23" s="339"/>
      <c r="M23" s="339"/>
      <c r="N23" s="339"/>
      <c r="O23" s="333"/>
      <c r="P23" s="339"/>
      <c r="Q23" s="338"/>
      <c r="R23" s="12"/>
      <c r="S23" s="12"/>
      <c r="T23" s="12"/>
      <c r="U23" s="12"/>
      <c r="V23" s="12"/>
      <c r="W23" s="12"/>
      <c r="X23" s="12"/>
      <c r="Y23" s="12"/>
    </row>
    <row r="24" spans="1:17" s="11" customFormat="1" ht="17.25" customHeight="1">
      <c r="A24" s="131">
        <v>10</v>
      </c>
      <c r="B24" s="124" t="s">
        <v>30</v>
      </c>
      <c r="C24" s="132"/>
      <c r="D24" s="135"/>
      <c r="E24" s="338"/>
      <c r="F24" s="338"/>
      <c r="G24" s="338"/>
      <c r="H24" s="338"/>
      <c r="I24" s="338"/>
      <c r="J24" s="338"/>
      <c r="K24" s="339"/>
      <c r="L24" s="339"/>
      <c r="M24" s="339"/>
      <c r="N24" s="339"/>
      <c r="O24" s="339"/>
      <c r="P24" s="339"/>
      <c r="Q24" s="338"/>
    </row>
    <row r="25" spans="1:25" s="11" customFormat="1" ht="17.25" customHeight="1">
      <c r="A25" s="134">
        <v>11</v>
      </c>
      <c r="B25" s="124" t="s">
        <v>172</v>
      </c>
      <c r="C25" s="132"/>
      <c r="D25" s="135"/>
      <c r="E25" s="338"/>
      <c r="F25" s="338"/>
      <c r="G25" s="338"/>
      <c r="H25" s="338"/>
      <c r="I25" s="338"/>
      <c r="J25" s="338"/>
      <c r="K25" s="339"/>
      <c r="L25" s="339"/>
      <c r="M25" s="339"/>
      <c r="N25" s="339"/>
      <c r="O25" s="339"/>
      <c r="P25" s="339"/>
      <c r="Q25" s="12"/>
      <c r="R25" s="12"/>
      <c r="S25" s="12"/>
      <c r="T25" s="12"/>
      <c r="U25" s="12"/>
      <c r="V25" s="12"/>
      <c r="W25" s="12"/>
      <c r="X25" s="12"/>
      <c r="Y25" s="12"/>
    </row>
    <row r="26" spans="1:25" s="11" customFormat="1" ht="17.25" customHeight="1">
      <c r="A26" s="134">
        <v>12</v>
      </c>
      <c r="B26" s="124" t="s">
        <v>171</v>
      </c>
      <c r="C26" s="132"/>
      <c r="D26" s="135"/>
      <c r="E26" s="338"/>
      <c r="F26" s="338"/>
      <c r="G26" s="338"/>
      <c r="H26" s="338"/>
      <c r="I26" s="338"/>
      <c r="J26" s="338"/>
      <c r="K26" s="339"/>
      <c r="L26" s="339"/>
      <c r="M26" s="339"/>
      <c r="N26" s="339"/>
      <c r="O26" s="339"/>
      <c r="P26" s="339"/>
      <c r="Q26" s="12"/>
      <c r="R26" s="12"/>
      <c r="S26" s="12"/>
      <c r="T26" s="12"/>
      <c r="U26" s="12"/>
      <c r="V26" s="12"/>
      <c r="W26" s="12"/>
      <c r="X26" s="12"/>
      <c r="Y26" s="12"/>
    </row>
    <row r="27" spans="1:25" s="11" customFormat="1" ht="17.25" customHeight="1">
      <c r="A27" s="131">
        <v>13</v>
      </c>
      <c r="B27" s="124" t="s">
        <v>180</v>
      </c>
      <c r="C27" s="132"/>
      <c r="D27" s="135"/>
      <c r="E27" s="338"/>
      <c r="F27" s="338"/>
      <c r="G27" s="338"/>
      <c r="H27" s="338"/>
      <c r="I27" s="338"/>
      <c r="J27" s="338"/>
      <c r="K27" s="339"/>
      <c r="L27" s="339"/>
      <c r="M27" s="339"/>
      <c r="N27" s="339"/>
      <c r="O27" s="339"/>
      <c r="P27" s="339"/>
      <c r="Q27" s="12"/>
      <c r="R27" s="12"/>
      <c r="S27" s="12"/>
      <c r="T27" s="12"/>
      <c r="U27" s="12"/>
      <c r="V27" s="12"/>
      <c r="W27" s="12"/>
      <c r="X27" s="12"/>
      <c r="Y27" s="12"/>
    </row>
    <row r="28" spans="1:17" s="11" customFormat="1" ht="17.25" customHeight="1">
      <c r="A28" s="129"/>
      <c r="B28" s="133"/>
      <c r="C28" s="56"/>
      <c r="D28" s="56"/>
      <c r="E28" s="338"/>
      <c r="F28" s="338"/>
      <c r="G28" s="338"/>
      <c r="H28" s="338"/>
      <c r="I28" s="338"/>
      <c r="J28" s="338"/>
      <c r="K28" s="339"/>
      <c r="L28" s="339"/>
      <c r="M28" s="339"/>
      <c r="N28" s="339"/>
      <c r="O28" s="339"/>
      <c r="P28" s="339"/>
      <c r="Q28" s="12"/>
    </row>
    <row r="29" spans="1:17" s="11" customFormat="1" ht="17.25" customHeight="1">
      <c r="A29" s="129"/>
      <c r="B29" s="130" t="s">
        <v>43</v>
      </c>
      <c r="C29" s="56"/>
      <c r="D29" s="56"/>
      <c r="E29" s="338"/>
      <c r="F29" s="338"/>
      <c r="G29" s="338"/>
      <c r="H29" s="338"/>
      <c r="I29" s="338"/>
      <c r="J29" s="338"/>
      <c r="K29" s="339"/>
      <c r="L29" s="339"/>
      <c r="M29" s="339"/>
      <c r="N29" s="339"/>
      <c r="O29" s="339"/>
      <c r="P29" s="339"/>
      <c r="Q29" s="12"/>
    </row>
    <row r="30" spans="1:17" s="11" customFormat="1" ht="12.75">
      <c r="A30" s="137">
        <v>14</v>
      </c>
      <c r="B30" s="138"/>
      <c r="C30" s="135"/>
      <c r="D30" s="135"/>
      <c r="E30" s="338"/>
      <c r="F30" s="338"/>
      <c r="G30" s="338"/>
      <c r="H30" s="338"/>
      <c r="I30" s="338"/>
      <c r="J30" s="338"/>
      <c r="K30" s="339"/>
      <c r="L30" s="339"/>
      <c r="M30" s="339"/>
      <c r="N30" s="339"/>
      <c r="O30" s="339"/>
      <c r="P30" s="339"/>
      <c r="Q30" s="12"/>
    </row>
    <row r="31" spans="1:17" s="11" customFormat="1" ht="12.75">
      <c r="A31" s="137">
        <v>15</v>
      </c>
      <c r="B31" s="138"/>
      <c r="C31" s="135"/>
      <c r="D31" s="135"/>
      <c r="G31" s="338"/>
      <c r="H31" s="338"/>
      <c r="I31" s="338"/>
      <c r="J31" s="338"/>
      <c r="K31" s="339"/>
      <c r="L31" s="339"/>
      <c r="M31" s="339"/>
      <c r="N31" s="339"/>
      <c r="O31" s="339"/>
      <c r="P31" s="339"/>
      <c r="Q31" s="12"/>
    </row>
    <row r="32" spans="1:17" s="11" customFormat="1" ht="12.75">
      <c r="A32" s="137">
        <v>16</v>
      </c>
      <c r="B32" s="138"/>
      <c r="C32" s="135"/>
      <c r="D32" s="135"/>
      <c r="G32" s="338"/>
      <c r="H32" s="338"/>
      <c r="I32" s="338"/>
      <c r="J32" s="338"/>
      <c r="K32" s="339"/>
      <c r="L32" s="333"/>
      <c r="M32" s="339"/>
      <c r="N32" s="339"/>
      <c r="O32" s="333"/>
      <c r="P32" s="339"/>
      <c r="Q32" s="12"/>
    </row>
    <row r="33" spans="1:4" ht="12.75">
      <c r="A33" s="137">
        <v>17</v>
      </c>
      <c r="B33" s="138"/>
      <c r="C33" s="135"/>
      <c r="D33" s="135"/>
    </row>
    <row r="34" spans="1:4" ht="12.75">
      <c r="A34" s="137">
        <v>18</v>
      </c>
      <c r="B34" s="138"/>
      <c r="C34" s="135"/>
      <c r="D34" s="135"/>
    </row>
    <row r="35" spans="1:4" ht="12.75">
      <c r="A35" s="137">
        <v>19</v>
      </c>
      <c r="B35" s="138"/>
      <c r="C35" s="135"/>
      <c r="D35" s="135"/>
    </row>
    <row r="36" spans="1:4" ht="12.75">
      <c r="A36" s="137">
        <v>20</v>
      </c>
      <c r="B36" s="138"/>
      <c r="C36" s="135"/>
      <c r="D36" s="135"/>
    </row>
  </sheetData>
  <sheetProtection/>
  <mergeCells count="11">
    <mergeCell ref="G10:H10"/>
    <mergeCell ref="I5:K5"/>
    <mergeCell ref="A1:D1"/>
    <mergeCell ref="C10:D10"/>
    <mergeCell ref="C4:D4"/>
    <mergeCell ref="C2:D2"/>
    <mergeCell ref="G5:H5"/>
    <mergeCell ref="I10:K10"/>
    <mergeCell ref="G8:H8"/>
    <mergeCell ref="C6:D6"/>
    <mergeCell ref="G9:H9"/>
  </mergeCells>
  <dataValidations count="6">
    <dataValidation type="list" allowBlank="1" showInputMessage="1" showErrorMessage="1" sqref="C14 C28:C29">
      <formula1>$O$1:$O$12</formula1>
    </dataValidation>
    <dataValidation type="list" allowBlank="1" showInputMessage="1" showErrorMessage="1" sqref="D28:D29">
      <formula1>$L$1:$L$12</formula1>
    </dataValidation>
    <dataValidation type="list" allowBlank="1" showInputMessage="1" showErrorMessage="1" sqref="K11">
      <formula1>"Yes,No"</formula1>
    </dataValidation>
    <dataValidation type="list" allowBlank="1" showInputMessage="1" showErrorMessage="1" sqref="C3">
      <formula1>$K$1:$K$3</formula1>
    </dataValidation>
    <dataValidation type="list" allowBlank="1" showInputMessage="1" showErrorMessage="1" sqref="D30:D36 D15:D27 C7:C9 D8 D9">
      <formula1>$L$1:$L$17</formula1>
    </dataValidation>
    <dataValidation type="list" allowBlank="1" showInputMessage="1" showErrorMessage="1" sqref="C15:C27 C30 C31 C32 C33 C34 C35 C36">
      <formula1>$O$2:$O$20</formula1>
    </dataValidation>
  </dataValidations>
  <hyperlinks>
    <hyperlink ref="B18" location="'4'!A2" display="Depreciation And Fixed Assets As Per Income Tax"/>
    <hyperlink ref="B23" location="'9'!A2" display="TDS Checking "/>
    <hyperlink ref="B17" location="'3'!A2" display="Details of Transactions with relatives"/>
    <hyperlink ref="B15" location="'1'!A2" display="Details of USL taken (269SS)"/>
    <hyperlink ref="B25" location="'11'!A2" display="Details of Stock (Raw Materials)"/>
    <hyperlink ref="B19" location="'5'!A2" display="Outstanding Taxes And Duties"/>
    <hyperlink ref="B16" location="'2'!A2" display="Details of USL repaid (269T)"/>
    <hyperlink ref="B26" location="'12'!A2" display="Details of Stock (Finished Goods)"/>
    <hyperlink ref="B20" location="'6'!A2" display="Details of payment of EPF"/>
    <hyperlink ref="B21" location="'7'!A2" display="Details of payment of ESI"/>
    <hyperlink ref="B24" location="'10'!A2" display="Comparison Of Profit/Ratios From Last Years"/>
    <hyperlink ref="B22" location="'8'!A2" display="ICDS Disclosure Applicability"/>
    <hyperlink ref="B27" location="'13'!A2" display="Ledger Scrutiny"/>
  </hyperlinks>
  <printOptions/>
  <pageMargins left="0.75" right="0.75" top="1" bottom="1" header="0.5" footer="0.5"/>
  <pageSetup blackAndWhite="1" horizontalDpi="300" verticalDpi="300" orientation="portrait" scale="80" r:id="rId1"/>
  <colBreaks count="1" manualBreakCount="1">
    <brk id="4" max="65535" man="1"/>
  </colBreaks>
</worksheet>
</file>

<file path=xl/worksheets/sheet3.xml><?xml version="1.0" encoding="utf-8"?>
<worksheet xmlns="http://schemas.openxmlformats.org/spreadsheetml/2006/main" xmlns:r="http://schemas.openxmlformats.org/officeDocument/2006/relationships">
  <dimension ref="A1:Y30"/>
  <sheetViews>
    <sheetView showGridLines="0" zoomScalePageLayoutView="0" workbookViewId="0" topLeftCell="B1">
      <selection activeCell="K3" sqref="K3"/>
    </sheetView>
  </sheetViews>
  <sheetFormatPr defaultColWidth="9.140625" defaultRowHeight="12.75"/>
  <cols>
    <col min="1" max="1" width="22.57421875" style="2" customWidth="1"/>
    <col min="2" max="2" width="20.8515625" style="2" customWidth="1"/>
    <col min="3" max="3" width="12.421875" style="2" customWidth="1"/>
    <col min="4" max="4" width="13.140625" style="2" customWidth="1"/>
    <col min="5" max="5" width="30.8515625" style="2" customWidth="1"/>
    <col min="6" max="7" width="18.140625" style="2" customWidth="1"/>
    <col min="8" max="8" width="21.8515625" style="2" customWidth="1"/>
    <col min="9" max="16384" width="9.140625" style="2" customWidth="1"/>
  </cols>
  <sheetData>
    <row r="1" spans="1:8" ht="141" customHeight="1">
      <c r="A1" s="140" t="s">
        <v>103</v>
      </c>
      <c r="B1" s="141" t="s">
        <v>102</v>
      </c>
      <c r="C1" s="140" t="s">
        <v>70</v>
      </c>
      <c r="D1" s="141" t="s">
        <v>101</v>
      </c>
      <c r="E1" s="141" t="s">
        <v>100</v>
      </c>
      <c r="F1" s="141" t="s">
        <v>282</v>
      </c>
      <c r="G1" s="225" t="s">
        <v>303</v>
      </c>
      <c r="H1" s="146" t="s">
        <v>283</v>
      </c>
    </row>
    <row r="2" spans="1:8" ht="12.75">
      <c r="A2" s="35"/>
      <c r="B2" s="35"/>
      <c r="C2" s="35"/>
      <c r="D2" s="35"/>
      <c r="E2" s="35"/>
      <c r="F2" s="35"/>
      <c r="G2" s="223"/>
      <c r="H2" s="144"/>
    </row>
    <row r="3" spans="1:8" ht="12.75">
      <c r="A3" s="24"/>
      <c r="B3" s="24"/>
      <c r="C3" s="24"/>
      <c r="D3" s="24"/>
      <c r="E3" s="24"/>
      <c r="F3" s="24"/>
      <c r="G3" s="224"/>
      <c r="H3" s="145"/>
    </row>
    <row r="4" spans="1:8" ht="12.75">
      <c r="A4" s="24"/>
      <c r="B4" s="24"/>
      <c r="C4" s="24"/>
      <c r="D4" s="24"/>
      <c r="E4" s="24"/>
      <c r="F4" s="24"/>
      <c r="G4" s="224"/>
      <c r="H4" s="145"/>
    </row>
    <row r="5" spans="1:8" ht="12.75">
      <c r="A5" s="24"/>
      <c r="B5" s="24"/>
      <c r="C5" s="24"/>
      <c r="D5" s="24"/>
      <c r="E5" s="24"/>
      <c r="F5" s="24"/>
      <c r="G5" s="224"/>
      <c r="H5" s="145"/>
    </row>
    <row r="6" spans="1:9" ht="12.75">
      <c r="A6" s="24"/>
      <c r="B6" s="24"/>
      <c r="C6" s="24"/>
      <c r="D6" s="24"/>
      <c r="E6" s="24"/>
      <c r="F6" s="24"/>
      <c r="G6" s="224"/>
      <c r="H6" s="145"/>
      <c r="I6" s="37"/>
    </row>
    <row r="7" spans="1:9" ht="12.75">
      <c r="A7" s="24"/>
      <c r="B7" s="24"/>
      <c r="C7" s="24"/>
      <c r="D7" s="24"/>
      <c r="E7" s="24"/>
      <c r="F7" s="24"/>
      <c r="G7" s="224"/>
      <c r="H7" s="145"/>
      <c r="I7" s="37"/>
    </row>
    <row r="8" spans="1:9" ht="12.75">
      <c r="A8" s="24"/>
      <c r="B8" s="24"/>
      <c r="C8" s="24"/>
      <c r="D8" s="24"/>
      <c r="E8" s="24"/>
      <c r="F8" s="24"/>
      <c r="G8" s="224"/>
      <c r="H8" s="145"/>
      <c r="I8" s="37"/>
    </row>
    <row r="9" spans="1:9" ht="12.75">
      <c r="A9" s="24"/>
      <c r="B9" s="24"/>
      <c r="C9" s="24"/>
      <c r="D9" s="24"/>
      <c r="E9" s="24"/>
      <c r="F9" s="24"/>
      <c r="G9" s="224"/>
      <c r="H9" s="145"/>
      <c r="I9" s="37"/>
    </row>
    <row r="10" spans="1:9" ht="12.75">
      <c r="A10" s="24"/>
      <c r="B10" s="24"/>
      <c r="C10" s="24"/>
      <c r="D10" s="24"/>
      <c r="E10" s="24"/>
      <c r="F10" s="24"/>
      <c r="G10" s="224"/>
      <c r="H10" s="145"/>
      <c r="I10" s="37"/>
    </row>
    <row r="11" spans="1:9" ht="12.75">
      <c r="A11" s="24"/>
      <c r="B11" s="24"/>
      <c r="C11" s="24"/>
      <c r="D11" s="24"/>
      <c r="E11" s="24"/>
      <c r="F11" s="24"/>
      <c r="G11" s="224"/>
      <c r="H11" s="145"/>
      <c r="I11" s="37"/>
    </row>
    <row r="12" spans="1:9" ht="12.75">
      <c r="A12" s="24"/>
      <c r="B12" s="24"/>
      <c r="C12" s="24"/>
      <c r="D12" s="24"/>
      <c r="E12" s="24"/>
      <c r="F12" s="24"/>
      <c r="G12" s="224"/>
      <c r="H12" s="145"/>
      <c r="I12" s="37"/>
    </row>
    <row r="13" spans="1:9" ht="12.75">
      <c r="A13" s="24"/>
      <c r="B13" s="24"/>
      <c r="C13" s="24"/>
      <c r="D13" s="24"/>
      <c r="E13" s="24"/>
      <c r="F13" s="24"/>
      <c r="G13" s="224"/>
      <c r="H13" s="145"/>
      <c r="I13" s="37"/>
    </row>
    <row r="14" spans="1:9" ht="12.75">
      <c r="A14" s="24"/>
      <c r="B14" s="24"/>
      <c r="C14" s="24"/>
      <c r="D14" s="24"/>
      <c r="E14" s="24"/>
      <c r="F14" s="24"/>
      <c r="G14" s="224"/>
      <c r="H14" s="145"/>
      <c r="I14" s="37"/>
    </row>
    <row r="15" spans="1:9" ht="12.75">
      <c r="A15" s="24"/>
      <c r="B15" s="24"/>
      <c r="C15" s="24"/>
      <c r="D15" s="24"/>
      <c r="E15" s="24"/>
      <c r="F15" s="24"/>
      <c r="G15" s="224"/>
      <c r="H15" s="145"/>
      <c r="I15" s="37"/>
    </row>
    <row r="16" spans="1:9" ht="12.75">
      <c r="A16" s="24"/>
      <c r="B16" s="24"/>
      <c r="C16" s="24"/>
      <c r="D16" s="24"/>
      <c r="E16" s="24"/>
      <c r="F16" s="24"/>
      <c r="G16" s="224"/>
      <c r="H16" s="145"/>
      <c r="I16" s="37"/>
    </row>
    <row r="17" spans="1:9" ht="12.75">
      <c r="A17" s="24"/>
      <c r="B17" s="24"/>
      <c r="C17" s="24"/>
      <c r="D17" s="24"/>
      <c r="E17" s="24"/>
      <c r="F17" s="24"/>
      <c r="G17" s="224"/>
      <c r="H17" s="145"/>
      <c r="I17" s="37"/>
    </row>
    <row r="18" spans="1:9" ht="12.75">
      <c r="A18" s="24"/>
      <c r="B18" s="24"/>
      <c r="C18" s="24"/>
      <c r="D18" s="24"/>
      <c r="E18" s="24"/>
      <c r="F18" s="24"/>
      <c r="G18" s="224"/>
      <c r="H18" s="145"/>
      <c r="I18" s="37"/>
    </row>
    <row r="19" spans="1:9" ht="12.75">
      <c r="A19" s="24"/>
      <c r="B19" s="24"/>
      <c r="C19" s="24"/>
      <c r="D19" s="24"/>
      <c r="E19" s="24"/>
      <c r="F19" s="24"/>
      <c r="G19" s="224"/>
      <c r="H19" s="145"/>
      <c r="I19" s="37"/>
    </row>
    <row r="20" spans="1:9" ht="12.75">
      <c r="A20" s="24"/>
      <c r="B20" s="24"/>
      <c r="C20" s="24"/>
      <c r="D20" s="24"/>
      <c r="E20" s="24"/>
      <c r="F20" s="24"/>
      <c r="G20" s="224"/>
      <c r="H20" s="145"/>
      <c r="I20" s="37"/>
    </row>
    <row r="21" spans="1:9" ht="12.75">
      <c r="A21" s="24"/>
      <c r="B21" s="24"/>
      <c r="C21" s="24"/>
      <c r="D21" s="24"/>
      <c r="E21" s="24"/>
      <c r="F21" s="24"/>
      <c r="G21" s="224"/>
      <c r="H21" s="145"/>
      <c r="I21" s="37"/>
    </row>
    <row r="22" spans="1:25" ht="12.75">
      <c r="A22" s="369"/>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row>
    <row r="23" spans="1:6" ht="39.75" customHeight="1">
      <c r="A23" s="253" t="s">
        <v>302</v>
      </c>
      <c r="B23" s="253"/>
      <c r="C23" s="253"/>
      <c r="D23" s="253"/>
      <c r="E23" s="253"/>
      <c r="F23" s="253"/>
    </row>
    <row r="24" spans="1:6" ht="136.5">
      <c r="A24" s="245" t="s">
        <v>296</v>
      </c>
      <c r="B24" s="245" t="s">
        <v>297</v>
      </c>
      <c r="C24" s="245" t="s">
        <v>298</v>
      </c>
      <c r="D24" s="245" t="s">
        <v>299</v>
      </c>
      <c r="E24" s="245" t="s">
        <v>300</v>
      </c>
      <c r="F24" s="245" t="s">
        <v>301</v>
      </c>
    </row>
    <row r="25" spans="1:6" ht="12.75">
      <c r="A25" s="24"/>
      <c r="B25" s="24"/>
      <c r="C25" s="24"/>
      <c r="D25" s="24"/>
      <c r="E25" s="24"/>
      <c r="F25" s="24"/>
    </row>
    <row r="26" spans="1:6" ht="12.75">
      <c r="A26" s="24"/>
      <c r="B26" s="24"/>
      <c r="C26" s="24"/>
      <c r="D26" s="24"/>
      <c r="E26" s="24"/>
      <c r="F26" s="24"/>
    </row>
    <row r="27" spans="1:6" ht="12.75">
      <c r="A27" s="24"/>
      <c r="B27" s="24"/>
      <c r="C27" s="24"/>
      <c r="D27" s="24"/>
      <c r="E27" s="24"/>
      <c r="F27" s="24"/>
    </row>
    <row r="28" spans="1:6" ht="12.75">
      <c r="A28" s="24"/>
      <c r="B28" s="24"/>
      <c r="C28" s="24"/>
      <c r="D28" s="24"/>
      <c r="E28" s="24"/>
      <c r="F28" s="24"/>
    </row>
    <row r="29" spans="1:6" ht="12.75">
      <c r="A29" s="24"/>
      <c r="B29" s="24"/>
      <c r="C29" s="24"/>
      <c r="D29" s="24"/>
      <c r="E29" s="24"/>
      <c r="F29" s="24"/>
    </row>
    <row r="30" spans="1:6" ht="12.75">
      <c r="A30" s="24"/>
      <c r="B30" s="24"/>
      <c r="C30" s="24"/>
      <c r="D30" s="24"/>
      <c r="E30" s="24"/>
      <c r="F30" s="24"/>
    </row>
  </sheetData>
  <sheetProtection formatCells="0" formatRows="0" insertColumns="0" insertHyperlinks="0" deleteRows="0" pivotTables="0"/>
  <protectedRanges>
    <protectedRange sqref="A2:H21" name="Range1"/>
  </protectedRanges>
  <mergeCells count="1">
    <mergeCell ref="A22:Y22"/>
  </mergeCells>
  <dataValidations count="3">
    <dataValidation type="list" allowBlank="1" showInputMessage="1" showErrorMessage="1" sqref="F31:F65536 E24 F2:F23">
      <formula1>"T,F"</formula1>
    </dataValidation>
    <dataValidation type="list" allowBlank="1" showInputMessage="1" showErrorMessage="1" sqref="E25:E30 G2:G21">
      <formula1>"C,B,E,N"</formula1>
    </dataValidation>
    <dataValidation type="list" allowBlank="1" showInputMessage="1" showErrorMessage="1" sqref="F25:F30 H2:H65536">
      <formula1>"Y,N,O"</formula1>
    </dataValidation>
  </dataValidations>
  <printOptions/>
  <pageMargins left="0.75" right="0.75" top="1" bottom="1" header="0.5" footer="0.5"/>
  <pageSetup horizontalDpi="1200" verticalDpi="1200" orientation="portrait" scale="60" r:id="rId3"/>
  <legacyDrawing r:id="rId2"/>
</worksheet>
</file>

<file path=xl/worksheets/sheet4.xml><?xml version="1.0" encoding="utf-8"?>
<worksheet xmlns="http://schemas.openxmlformats.org/spreadsheetml/2006/main" xmlns:r="http://schemas.openxmlformats.org/officeDocument/2006/relationships">
  <dimension ref="A1:H45"/>
  <sheetViews>
    <sheetView showGridLines="0" zoomScalePageLayoutView="0" workbookViewId="0" topLeftCell="A1">
      <selection activeCell="H1" sqref="H1"/>
    </sheetView>
  </sheetViews>
  <sheetFormatPr defaultColWidth="9.140625" defaultRowHeight="12.75"/>
  <cols>
    <col min="1" max="1" width="31.00390625" style="2" customWidth="1"/>
    <col min="2" max="2" width="20.8515625" style="2" customWidth="1"/>
    <col min="3" max="3" width="12.00390625" style="2" customWidth="1"/>
    <col min="4" max="4" width="23.8515625" style="2" customWidth="1"/>
    <col min="5" max="5" width="12.7109375" style="2" customWidth="1"/>
    <col min="6" max="6" width="20.28125" style="2" customWidth="1"/>
    <col min="7" max="7" width="24.140625" style="2" customWidth="1"/>
    <col min="8" max="16384" width="9.140625" style="2" customWidth="1"/>
  </cols>
  <sheetData>
    <row r="1" spans="1:8" ht="120">
      <c r="A1" s="240" t="s">
        <v>284</v>
      </c>
      <c r="B1" s="241" t="s">
        <v>285</v>
      </c>
      <c r="C1" s="242" t="s">
        <v>85</v>
      </c>
      <c r="D1" s="242" t="s">
        <v>286</v>
      </c>
      <c r="E1" s="241" t="s">
        <v>287</v>
      </c>
      <c r="F1" s="241" t="s">
        <v>294</v>
      </c>
      <c r="G1" s="143" t="s">
        <v>295</v>
      </c>
      <c r="H1" s="192"/>
    </row>
    <row r="2" spans="1:7" ht="12.75">
      <c r="A2" s="24"/>
      <c r="B2" s="24"/>
      <c r="C2" s="24"/>
      <c r="D2" s="24"/>
      <c r="E2" s="35"/>
      <c r="F2" s="35"/>
      <c r="G2" s="144"/>
    </row>
    <row r="3" spans="1:7" ht="12.75">
      <c r="A3" s="24"/>
      <c r="B3" s="24"/>
      <c r="C3" s="24"/>
      <c r="D3" s="24"/>
      <c r="E3" s="24"/>
      <c r="F3" s="24"/>
      <c r="G3" s="145"/>
    </row>
    <row r="4" spans="1:7" ht="12.75">
      <c r="A4" s="24"/>
      <c r="B4" s="24"/>
      <c r="C4" s="24"/>
      <c r="D4" s="24"/>
      <c r="E4" s="24"/>
      <c r="F4" s="24"/>
      <c r="G4" s="145"/>
    </row>
    <row r="5" spans="1:7" ht="12.75">
      <c r="A5" s="24"/>
      <c r="B5" s="24"/>
      <c r="C5" s="24"/>
      <c r="D5" s="24"/>
      <c r="E5" s="24"/>
      <c r="F5" s="24"/>
      <c r="G5" s="145"/>
    </row>
    <row r="6" spans="1:7" ht="12.75">
      <c r="A6" s="24"/>
      <c r="B6" s="24"/>
      <c r="C6" s="24"/>
      <c r="D6" s="24"/>
      <c r="E6" s="24"/>
      <c r="F6" s="41"/>
      <c r="G6" s="244"/>
    </row>
    <row r="7" spans="1:7" ht="12.75">
      <c r="A7" s="24"/>
      <c r="B7" s="24"/>
      <c r="C7" s="24"/>
      <c r="D7" s="24"/>
      <c r="E7" s="24"/>
      <c r="F7" s="41"/>
      <c r="G7" s="244"/>
    </row>
    <row r="8" spans="1:7" ht="12.75">
      <c r="A8" s="24"/>
      <c r="B8" s="24"/>
      <c r="C8" s="24"/>
      <c r="D8" s="24"/>
      <c r="E8" s="24"/>
      <c r="F8" s="41"/>
      <c r="G8" s="244"/>
    </row>
    <row r="9" spans="1:7" ht="12.75">
      <c r="A9" s="24"/>
      <c r="B9" s="24"/>
      <c r="C9" s="24"/>
      <c r="D9" s="24"/>
      <c r="E9" s="24"/>
      <c r="F9" s="41"/>
      <c r="G9" s="244"/>
    </row>
    <row r="10" spans="1:7" ht="12.75">
      <c r="A10" s="24"/>
      <c r="B10" s="24"/>
      <c r="C10" s="24"/>
      <c r="D10" s="24"/>
      <c r="E10" s="24"/>
      <c r="F10" s="41"/>
      <c r="G10" s="244"/>
    </row>
    <row r="11" spans="1:7" ht="12.75">
      <c r="A11" s="24"/>
      <c r="B11" s="24"/>
      <c r="C11" s="24"/>
      <c r="D11" s="24"/>
      <c r="E11" s="24"/>
      <c r="F11" s="41"/>
      <c r="G11" s="244"/>
    </row>
    <row r="12" spans="1:7" ht="12.75">
      <c r="A12" s="24"/>
      <c r="B12" s="24"/>
      <c r="C12" s="24"/>
      <c r="D12" s="24"/>
      <c r="E12" s="24"/>
      <c r="F12" s="41"/>
      <c r="G12" s="244"/>
    </row>
    <row r="13" spans="1:7" ht="12.75">
      <c r="A13" s="24"/>
      <c r="B13" s="24"/>
      <c r="C13" s="24"/>
      <c r="D13" s="24"/>
      <c r="E13" s="24"/>
      <c r="F13" s="41"/>
      <c r="G13" s="244"/>
    </row>
    <row r="14" spans="1:7" ht="12.75">
      <c r="A14" s="24"/>
      <c r="B14" s="24"/>
      <c r="C14" s="24"/>
      <c r="D14" s="24"/>
      <c r="E14" s="24"/>
      <c r="F14" s="41"/>
      <c r="G14" s="244"/>
    </row>
    <row r="15" spans="1:7" ht="12.75">
      <c r="A15" s="24"/>
      <c r="B15" s="24"/>
      <c r="C15" s="24"/>
      <c r="D15" s="24"/>
      <c r="E15" s="24"/>
      <c r="F15" s="41"/>
      <c r="G15" s="244"/>
    </row>
    <row r="16" spans="1:7" ht="12.75">
      <c r="A16" s="24"/>
      <c r="B16" s="24"/>
      <c r="C16" s="24"/>
      <c r="D16" s="24"/>
      <c r="E16" s="24"/>
      <c r="F16" s="41"/>
      <c r="G16" s="244"/>
    </row>
    <row r="18" spans="1:4" ht="57" customHeight="1">
      <c r="A18" s="370" t="s">
        <v>292</v>
      </c>
      <c r="B18" s="370"/>
      <c r="C18" s="370"/>
      <c r="D18" s="370"/>
    </row>
    <row r="19" ht="13.5" thickBot="1"/>
    <row r="20" spans="1:4" ht="112.5">
      <c r="A20" s="240" t="s">
        <v>288</v>
      </c>
      <c r="B20" s="241" t="s">
        <v>289</v>
      </c>
      <c r="C20" s="242" t="s">
        <v>85</v>
      </c>
      <c r="D20" s="243" t="s">
        <v>290</v>
      </c>
    </row>
    <row r="21" spans="1:4" ht="12.75">
      <c r="A21" s="24"/>
      <c r="B21" s="24"/>
      <c r="C21" s="24"/>
      <c r="D21" s="145"/>
    </row>
    <row r="22" spans="1:4" ht="12.75">
      <c r="A22" s="24"/>
      <c r="B22" s="24"/>
      <c r="C22" s="24"/>
      <c r="D22" s="145"/>
    </row>
    <row r="23" spans="1:4" ht="12.75">
      <c r="A23" s="24"/>
      <c r="B23" s="24"/>
      <c r="C23" s="24"/>
      <c r="D23" s="145"/>
    </row>
    <row r="24" spans="1:4" ht="12.75">
      <c r="A24" s="24"/>
      <c r="B24" s="24"/>
      <c r="C24" s="24"/>
      <c r="D24" s="145"/>
    </row>
    <row r="25" spans="1:4" ht="12.75">
      <c r="A25" s="24"/>
      <c r="B25" s="24"/>
      <c r="C25" s="24"/>
      <c r="D25" s="145"/>
    </row>
    <row r="26" spans="1:4" ht="12.75">
      <c r="A26" s="24"/>
      <c r="B26" s="24"/>
      <c r="C26" s="24"/>
      <c r="D26" s="145"/>
    </row>
    <row r="27" spans="1:4" ht="12.75">
      <c r="A27" s="24"/>
      <c r="B27" s="24"/>
      <c r="C27" s="24"/>
      <c r="D27" s="145"/>
    </row>
    <row r="28" spans="1:4" ht="12.75">
      <c r="A28" s="24"/>
      <c r="B28" s="24"/>
      <c r="C28" s="24"/>
      <c r="D28" s="145"/>
    </row>
    <row r="29" spans="1:4" ht="12.75">
      <c r="A29" s="24"/>
      <c r="B29" s="24"/>
      <c r="C29" s="24"/>
      <c r="D29" s="145"/>
    </row>
    <row r="30" spans="1:4" ht="12.75">
      <c r="A30" s="24"/>
      <c r="B30" s="24"/>
      <c r="C30" s="24"/>
      <c r="D30" s="145"/>
    </row>
    <row r="31" spans="1:4" ht="12.75">
      <c r="A31" s="24"/>
      <c r="B31" s="24"/>
      <c r="C31" s="24"/>
      <c r="D31" s="145"/>
    </row>
    <row r="33" spans="1:4" s="22" customFormat="1" ht="54" customHeight="1">
      <c r="A33" s="370" t="s">
        <v>293</v>
      </c>
      <c r="B33" s="370"/>
      <c r="C33" s="370"/>
      <c r="D33" s="370"/>
    </row>
    <row r="34" ht="13.5" thickBot="1"/>
    <row r="35" spans="1:4" ht="112.5">
      <c r="A35" s="240" t="s">
        <v>288</v>
      </c>
      <c r="B35" s="241" t="s">
        <v>289</v>
      </c>
      <c r="C35" s="242" t="s">
        <v>85</v>
      </c>
      <c r="D35" s="243" t="s">
        <v>291</v>
      </c>
    </row>
    <row r="36" spans="1:4" ht="12.75">
      <c r="A36" s="24"/>
      <c r="B36" s="24"/>
      <c r="C36" s="24"/>
      <c r="D36" s="145"/>
    </row>
    <row r="37" spans="1:4" ht="12.75">
      <c r="A37" s="24"/>
      <c r="B37" s="24"/>
      <c r="C37" s="24"/>
      <c r="D37" s="145"/>
    </row>
    <row r="38" spans="1:4" ht="12.75">
      <c r="A38" s="24"/>
      <c r="B38" s="24"/>
      <c r="C38" s="24"/>
      <c r="D38" s="145"/>
    </row>
    <row r="39" spans="1:4" ht="12.75">
      <c r="A39" s="24"/>
      <c r="B39" s="24"/>
      <c r="C39" s="24"/>
      <c r="D39" s="145"/>
    </row>
    <row r="40" spans="1:4" ht="12.75">
      <c r="A40" s="24"/>
      <c r="B40" s="24"/>
      <c r="C40" s="24"/>
      <c r="D40" s="145"/>
    </row>
    <row r="41" spans="1:4" ht="12.75">
      <c r="A41" s="24"/>
      <c r="B41" s="24"/>
      <c r="C41" s="24"/>
      <c r="D41" s="145"/>
    </row>
    <row r="42" spans="1:4" ht="12.75">
      <c r="A42" s="24"/>
      <c r="B42" s="24"/>
      <c r="C42" s="24"/>
      <c r="D42" s="145"/>
    </row>
    <row r="43" spans="1:4" ht="12.75">
      <c r="A43" s="24"/>
      <c r="B43" s="24"/>
      <c r="C43" s="24"/>
      <c r="D43" s="145"/>
    </row>
    <row r="44" spans="1:4" ht="12.75">
      <c r="A44" s="24"/>
      <c r="B44" s="24"/>
      <c r="C44" s="24"/>
      <c r="D44" s="145"/>
    </row>
    <row r="45" spans="1:4" ht="12.75">
      <c r="A45" s="24"/>
      <c r="B45" s="24"/>
      <c r="C45" s="24"/>
      <c r="D45" s="145"/>
    </row>
  </sheetData>
  <sheetProtection formatCells="0" formatColumns="0" formatRows="0" insertRows="0" insertHyperlinks="0" deleteRows="0" sort="0" pivotTables="0"/>
  <protectedRanges>
    <protectedRange sqref="E2" name="Range1"/>
  </protectedRanges>
  <mergeCells count="2">
    <mergeCell ref="A18:D18"/>
    <mergeCell ref="A33:D33"/>
  </mergeCells>
  <dataValidations count="2">
    <dataValidation type="list" allowBlank="1" showInputMessage="1" showErrorMessage="1" sqref="F2:F16">
      <formula1>"C,B,E,N"</formula1>
    </dataValidation>
    <dataValidation type="list" allowBlank="1" showInputMessage="1" showErrorMessage="1" sqref="G2:G16">
      <formula1>"Y,N,O"</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S30"/>
  <sheetViews>
    <sheetView showGridLines="0" zoomScale="85" zoomScaleNormal="85" zoomScalePageLayoutView="0" workbookViewId="0" topLeftCell="A1">
      <selection activeCell="F12" sqref="F12"/>
    </sheetView>
  </sheetViews>
  <sheetFormatPr defaultColWidth="9.140625" defaultRowHeight="12.75"/>
  <cols>
    <col min="1" max="1" width="37.00390625" style="2" customWidth="1"/>
    <col min="2" max="2" width="40.57421875" style="2" bestFit="1" customWidth="1"/>
    <col min="3" max="3" width="20.57421875" style="2" customWidth="1"/>
    <col min="4" max="4" width="15.57421875" style="2" bestFit="1" customWidth="1"/>
    <col min="5" max="5" width="14.7109375" style="2" customWidth="1"/>
    <col min="6" max="9" width="12.00390625" style="2" customWidth="1"/>
    <col min="10" max="17" width="9.140625" style="2" customWidth="1"/>
    <col min="18" max="18" width="14.57421875" style="2" customWidth="1"/>
    <col min="19" max="19" width="75.57421875" style="2" customWidth="1"/>
    <col min="20" max="16384" width="9.140625" style="2" customWidth="1"/>
  </cols>
  <sheetData>
    <row r="1" spans="1:14" ht="12.75">
      <c r="A1" s="28" t="s">
        <v>1</v>
      </c>
      <c r="B1" s="27"/>
      <c r="C1" s="28"/>
      <c r="D1" s="27"/>
      <c r="E1" s="148"/>
      <c r="F1" s="192"/>
      <c r="G1" s="193" t="s">
        <v>86</v>
      </c>
      <c r="H1" s="193"/>
      <c r="I1" s="193"/>
      <c r="J1" s="193"/>
      <c r="K1" s="193"/>
      <c r="L1" s="192"/>
      <c r="M1" s="192"/>
      <c r="N1" s="192"/>
    </row>
    <row r="2" spans="1:19" ht="15.75" thickBot="1">
      <c r="A2" s="142"/>
      <c r="B2" s="142"/>
      <c r="C2" s="142"/>
      <c r="D2" s="142"/>
      <c r="E2" s="142"/>
      <c r="F2" s="192"/>
      <c r="G2" s="193" t="s">
        <v>87</v>
      </c>
      <c r="H2" s="193"/>
      <c r="I2" s="193"/>
      <c r="J2" s="193"/>
      <c r="K2" s="193"/>
      <c r="L2" s="192"/>
      <c r="M2" s="192"/>
      <c r="N2" s="192"/>
      <c r="Q2" s="371" t="s">
        <v>233</v>
      </c>
      <c r="R2" s="371"/>
      <c r="S2" s="371"/>
    </row>
    <row r="3" spans="1:19" ht="12.75">
      <c r="A3" s="147" t="s">
        <v>2</v>
      </c>
      <c r="B3" s="147" t="s">
        <v>84</v>
      </c>
      <c r="C3" s="139" t="s">
        <v>3</v>
      </c>
      <c r="D3" s="147" t="s">
        <v>81</v>
      </c>
      <c r="E3" s="231" t="s">
        <v>85</v>
      </c>
      <c r="F3" s="192"/>
      <c r="G3" s="193" t="s">
        <v>88</v>
      </c>
      <c r="H3" s="193"/>
      <c r="I3" s="193"/>
      <c r="J3" s="193"/>
      <c r="K3" s="193"/>
      <c r="L3" s="192"/>
      <c r="M3" s="192"/>
      <c r="N3" s="192"/>
      <c r="Q3" t="s">
        <v>211</v>
      </c>
      <c r="R3" t="s">
        <v>234</v>
      </c>
      <c r="S3" s="194" t="s">
        <v>235</v>
      </c>
    </row>
    <row r="4" spans="1:19" ht="12.75">
      <c r="A4" s="35"/>
      <c r="B4" s="35"/>
      <c r="C4" s="41"/>
      <c r="D4" s="149"/>
      <c r="E4" s="144"/>
      <c r="F4" s="192"/>
      <c r="G4" s="193" t="s">
        <v>89</v>
      </c>
      <c r="H4" s="193"/>
      <c r="I4" s="193"/>
      <c r="J4" s="193"/>
      <c r="K4" s="193"/>
      <c r="L4" s="192"/>
      <c r="M4" s="192"/>
      <c r="N4" s="192"/>
      <c r="Q4"/>
      <c r="R4"/>
      <c r="S4" s="194" t="s">
        <v>236</v>
      </c>
    </row>
    <row r="5" spans="1:19" ht="12.75">
      <c r="A5" s="24"/>
      <c r="B5" s="24"/>
      <c r="C5" s="24"/>
      <c r="D5" s="42"/>
      <c r="E5" s="145"/>
      <c r="F5" s="192"/>
      <c r="G5" s="193" t="s">
        <v>90</v>
      </c>
      <c r="H5" s="193"/>
      <c r="I5" s="193"/>
      <c r="J5" s="193"/>
      <c r="K5" s="193"/>
      <c r="L5" s="192"/>
      <c r="M5" s="192"/>
      <c r="N5" s="192"/>
      <c r="Q5"/>
      <c r="R5"/>
      <c r="S5" s="194"/>
    </row>
    <row r="6" spans="1:19" ht="12.75">
      <c r="A6" s="24"/>
      <c r="B6" s="24"/>
      <c r="C6" s="24"/>
      <c r="D6" s="42"/>
      <c r="E6" s="145"/>
      <c r="F6" s="192"/>
      <c r="G6" s="193" t="s">
        <v>91</v>
      </c>
      <c r="H6" s="193"/>
      <c r="I6" s="193"/>
      <c r="J6" s="193"/>
      <c r="K6" s="193"/>
      <c r="L6" s="192"/>
      <c r="M6" s="192"/>
      <c r="N6" s="192"/>
      <c r="Q6" t="s">
        <v>212</v>
      </c>
      <c r="R6" t="s">
        <v>237</v>
      </c>
      <c r="S6" s="194" t="s">
        <v>238</v>
      </c>
    </row>
    <row r="7" spans="1:19" ht="12.75">
      <c r="A7" s="24"/>
      <c r="B7" s="24"/>
      <c r="C7" s="24"/>
      <c r="D7" s="42"/>
      <c r="E7" s="145"/>
      <c r="F7" s="192"/>
      <c r="G7" s="193" t="s">
        <v>92</v>
      </c>
      <c r="H7" s="193"/>
      <c r="I7" s="193"/>
      <c r="J7" s="193"/>
      <c r="K7" s="193"/>
      <c r="L7" s="192"/>
      <c r="M7" s="192"/>
      <c r="N7" s="192"/>
      <c r="Q7"/>
      <c r="R7"/>
      <c r="S7" s="194" t="s">
        <v>239</v>
      </c>
    </row>
    <row r="8" spans="1:19" ht="25.5">
      <c r="A8" s="24"/>
      <c r="B8" s="24"/>
      <c r="C8" s="24"/>
      <c r="D8" s="42"/>
      <c r="E8" s="145"/>
      <c r="F8" s="192"/>
      <c r="G8" s="193" t="s">
        <v>48</v>
      </c>
      <c r="H8" s="193"/>
      <c r="I8" s="193"/>
      <c r="J8" s="193"/>
      <c r="K8" s="193"/>
      <c r="L8" s="192"/>
      <c r="M8" s="192"/>
      <c r="N8" s="192"/>
      <c r="Q8"/>
      <c r="R8"/>
      <c r="S8" s="194" t="s">
        <v>240</v>
      </c>
    </row>
    <row r="9" spans="1:19" ht="12.75">
      <c r="A9" s="24"/>
      <c r="B9" s="24"/>
      <c r="C9" s="24"/>
      <c r="D9" s="42"/>
      <c r="E9" s="145"/>
      <c r="F9" s="192"/>
      <c r="G9" s="193" t="s">
        <v>93</v>
      </c>
      <c r="H9" s="193"/>
      <c r="I9" s="193"/>
      <c r="J9" s="193"/>
      <c r="K9" s="193"/>
      <c r="L9" s="192"/>
      <c r="M9" s="192"/>
      <c r="N9" s="192"/>
      <c r="Q9"/>
      <c r="R9"/>
      <c r="S9" s="194" t="s">
        <v>241</v>
      </c>
    </row>
    <row r="10" spans="1:19" ht="12.75">
      <c r="A10" s="24"/>
      <c r="B10" s="24"/>
      <c r="C10" s="24"/>
      <c r="D10" s="42"/>
      <c r="E10" s="145"/>
      <c r="F10" s="192"/>
      <c r="G10" s="193" t="s">
        <v>160</v>
      </c>
      <c r="H10" s="193"/>
      <c r="I10" s="193"/>
      <c r="J10" s="193"/>
      <c r="K10" s="193"/>
      <c r="L10" s="192"/>
      <c r="M10" s="192"/>
      <c r="N10" s="192"/>
      <c r="Q10"/>
      <c r="R10"/>
      <c r="S10" s="194" t="s">
        <v>242</v>
      </c>
    </row>
    <row r="11" spans="1:19" ht="12.75">
      <c r="A11" s="24"/>
      <c r="B11" s="24"/>
      <c r="C11" s="24"/>
      <c r="D11" s="42"/>
      <c r="E11" s="145"/>
      <c r="F11" s="192"/>
      <c r="G11" s="193" t="s">
        <v>94</v>
      </c>
      <c r="H11" s="193"/>
      <c r="I11" s="193"/>
      <c r="J11" s="193"/>
      <c r="K11" s="193"/>
      <c r="L11" s="192"/>
      <c r="M11" s="192"/>
      <c r="N11" s="192"/>
      <c r="Q11"/>
      <c r="R11"/>
      <c r="S11" s="194" t="s">
        <v>243</v>
      </c>
    </row>
    <row r="12" spans="1:19" ht="25.5">
      <c r="A12" s="24"/>
      <c r="B12" s="24"/>
      <c r="C12" s="24"/>
      <c r="D12" s="42"/>
      <c r="E12" s="145"/>
      <c r="F12" s="192"/>
      <c r="G12" s="193" t="s">
        <v>95</v>
      </c>
      <c r="H12" s="193"/>
      <c r="I12" s="193"/>
      <c r="J12" s="193"/>
      <c r="K12" s="193"/>
      <c r="L12" s="192"/>
      <c r="M12" s="192"/>
      <c r="N12" s="192"/>
      <c r="Q12"/>
      <c r="R12"/>
      <c r="S12" s="194" t="s">
        <v>244</v>
      </c>
    </row>
    <row r="13" spans="1:19" ht="12.75">
      <c r="A13" s="24"/>
      <c r="B13" s="24"/>
      <c r="C13" s="24"/>
      <c r="D13" s="42"/>
      <c r="E13" s="145"/>
      <c r="F13" s="192"/>
      <c r="G13" s="193" t="s">
        <v>96</v>
      </c>
      <c r="H13" s="193"/>
      <c r="I13" s="193"/>
      <c r="J13" s="193"/>
      <c r="K13" s="193"/>
      <c r="L13" s="192"/>
      <c r="M13" s="192"/>
      <c r="N13" s="192"/>
      <c r="Q13"/>
      <c r="R13"/>
      <c r="S13" s="194" t="s">
        <v>245</v>
      </c>
    </row>
    <row r="14" spans="1:19" ht="12.75">
      <c r="A14" s="24"/>
      <c r="B14" s="24"/>
      <c r="C14" s="24"/>
      <c r="D14" s="42"/>
      <c r="E14" s="145"/>
      <c r="F14" s="192"/>
      <c r="G14" s="193" t="s">
        <v>97</v>
      </c>
      <c r="H14" s="193"/>
      <c r="I14" s="193"/>
      <c r="J14" s="193"/>
      <c r="K14" s="193"/>
      <c r="L14" s="192"/>
      <c r="M14" s="192"/>
      <c r="N14" s="192"/>
      <c r="Q14"/>
      <c r="R14"/>
      <c r="S14" s="194"/>
    </row>
    <row r="15" spans="1:19" ht="12.75">
      <c r="A15" s="24"/>
      <c r="B15" s="24"/>
      <c r="C15" s="24"/>
      <c r="D15" s="42"/>
      <c r="E15" s="145"/>
      <c r="F15" s="192"/>
      <c r="G15" s="193" t="s">
        <v>98</v>
      </c>
      <c r="H15" s="193"/>
      <c r="I15" s="193"/>
      <c r="J15" s="193"/>
      <c r="K15" s="193"/>
      <c r="L15" s="192"/>
      <c r="M15" s="192"/>
      <c r="N15" s="192"/>
      <c r="Q15" t="s">
        <v>213</v>
      </c>
      <c r="R15" t="s">
        <v>246</v>
      </c>
      <c r="S15" s="194" t="s">
        <v>247</v>
      </c>
    </row>
    <row r="16" spans="1:19" ht="12.75">
      <c r="A16" s="24"/>
      <c r="B16" s="24"/>
      <c r="C16" s="24"/>
      <c r="D16" s="42"/>
      <c r="E16" s="145"/>
      <c r="F16" s="192"/>
      <c r="G16" s="193" t="s">
        <v>99</v>
      </c>
      <c r="H16" s="193"/>
      <c r="I16" s="193"/>
      <c r="J16" s="193"/>
      <c r="K16" s="193"/>
      <c r="L16" s="192"/>
      <c r="M16" s="192"/>
      <c r="N16" s="192"/>
      <c r="Q16"/>
      <c r="R16"/>
      <c r="S16" s="194" t="s">
        <v>239</v>
      </c>
    </row>
    <row r="17" spans="1:19" ht="25.5">
      <c r="A17" s="24"/>
      <c r="B17" s="24"/>
      <c r="C17" s="24"/>
      <c r="D17" s="42"/>
      <c r="E17" s="145"/>
      <c r="F17" s="192"/>
      <c r="G17" s="193"/>
      <c r="H17" s="193"/>
      <c r="I17" s="193"/>
      <c r="J17" s="193"/>
      <c r="K17" s="193"/>
      <c r="L17" s="192"/>
      <c r="M17" s="192"/>
      <c r="N17" s="192"/>
      <c r="Q17"/>
      <c r="R17"/>
      <c r="S17" s="194" t="s">
        <v>248</v>
      </c>
    </row>
    <row r="18" spans="1:19" ht="12.75">
      <c r="A18" s="24"/>
      <c r="B18" s="24"/>
      <c r="C18" s="24"/>
      <c r="D18" s="42"/>
      <c r="E18" s="145"/>
      <c r="F18" s="192"/>
      <c r="G18" s="192"/>
      <c r="H18" s="192"/>
      <c r="I18" s="192"/>
      <c r="J18" s="192"/>
      <c r="K18" s="192"/>
      <c r="L18" s="192"/>
      <c r="M18" s="192"/>
      <c r="N18" s="192"/>
      <c r="Q18"/>
      <c r="R18"/>
      <c r="S18" s="194" t="s">
        <v>249</v>
      </c>
    </row>
    <row r="19" spans="17:19" ht="12.75">
      <c r="Q19"/>
      <c r="R19"/>
      <c r="S19" s="194"/>
    </row>
    <row r="20" spans="17:19" ht="12.75">
      <c r="Q20" t="s">
        <v>21</v>
      </c>
      <c r="R20" t="s">
        <v>250</v>
      </c>
      <c r="S20" s="194" t="s">
        <v>251</v>
      </c>
    </row>
    <row r="21" spans="17:19" ht="25.5">
      <c r="Q21"/>
      <c r="R21"/>
      <c r="S21" s="194" t="s">
        <v>252</v>
      </c>
    </row>
    <row r="22" spans="17:19" ht="12.75">
      <c r="Q22"/>
      <c r="R22"/>
      <c r="S22" s="194" t="s">
        <v>253</v>
      </c>
    </row>
    <row r="23" spans="17:19" ht="12.75">
      <c r="Q23"/>
      <c r="R23"/>
      <c r="S23" s="194"/>
    </row>
    <row r="24" spans="17:19" ht="12.75">
      <c r="Q24" t="s">
        <v>254</v>
      </c>
      <c r="R24" t="s">
        <v>255</v>
      </c>
      <c r="S24" s="194" t="s">
        <v>256</v>
      </c>
    </row>
    <row r="25" spans="17:19" ht="25.5">
      <c r="Q25"/>
      <c r="R25"/>
      <c r="S25" s="194" t="s">
        <v>252</v>
      </c>
    </row>
    <row r="26" spans="17:19" ht="12.75">
      <c r="Q26"/>
      <c r="R26"/>
      <c r="S26" s="194" t="s">
        <v>257</v>
      </c>
    </row>
    <row r="27" spans="17:19" ht="12.75">
      <c r="Q27"/>
      <c r="R27"/>
      <c r="S27" s="194"/>
    </row>
    <row r="28" spans="17:19" ht="15">
      <c r="Q28"/>
      <c r="R28"/>
      <c r="S28" s="195" t="s">
        <v>258</v>
      </c>
    </row>
    <row r="29" spans="17:19" ht="12.75">
      <c r="Q29"/>
      <c r="R29"/>
      <c r="S29" t="s">
        <v>259</v>
      </c>
    </row>
    <row r="30" spans="17:19" ht="12.75">
      <c r="Q30"/>
      <c r="R30"/>
      <c r="S30" t="s">
        <v>260</v>
      </c>
    </row>
  </sheetData>
  <sheetProtection formatCells="0" formatColumns="0" formatRows="0" insertRows="0" insertHyperlinks="0" deleteRows="0" sort="0" pivotTables="0"/>
  <protectedRanges>
    <protectedRange sqref="A4:E18" name="Range1"/>
  </protectedRanges>
  <mergeCells count="1">
    <mergeCell ref="Q2:S2"/>
  </mergeCells>
  <dataValidations count="1">
    <dataValidation type="list" allowBlank="1" showInputMessage="1" showErrorMessage="1" sqref="B4:B18">
      <formula1>$G$1:$G$18</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U111"/>
  <sheetViews>
    <sheetView showGridLines="0" zoomScale="70" zoomScaleNormal="70" zoomScalePageLayoutView="0" workbookViewId="0" topLeftCell="A1">
      <selection activeCell="O17" sqref="O17"/>
    </sheetView>
  </sheetViews>
  <sheetFormatPr defaultColWidth="9.140625" defaultRowHeight="12.75"/>
  <cols>
    <col min="1" max="1" width="4.7109375" style="59" customWidth="1"/>
    <col min="2" max="2" width="22.00390625" style="55" customWidth="1"/>
    <col min="3" max="3" width="15.140625" style="55" customWidth="1"/>
    <col min="4" max="4" width="13.8515625" style="55" customWidth="1"/>
    <col min="5" max="5" width="14.140625" style="55" customWidth="1"/>
    <col min="6" max="6" width="15.57421875" style="55" customWidth="1"/>
    <col min="7" max="7" width="12.140625" style="55" customWidth="1"/>
    <col min="8" max="8" width="12.7109375" style="55" customWidth="1"/>
    <col min="9" max="9" width="14.421875" style="59" customWidth="1"/>
    <col min="10" max="10" width="10.57421875" style="55" customWidth="1"/>
    <col min="11" max="11" width="15.00390625" style="55" customWidth="1"/>
    <col min="12" max="12" width="13.421875" style="55" customWidth="1"/>
    <col min="13" max="13" width="15.8515625" style="55" customWidth="1"/>
    <col min="14" max="15" width="9.140625" style="55" customWidth="1"/>
    <col min="16" max="16" width="15.421875" style="55" customWidth="1"/>
    <col min="17" max="17" width="12.140625" style="55" customWidth="1"/>
    <col min="18" max="19" width="12.421875" style="55" customWidth="1"/>
    <col min="20" max="20" width="13.00390625" style="55" customWidth="1"/>
    <col min="21" max="16384" width="9.140625" style="55" customWidth="1"/>
  </cols>
  <sheetData>
    <row r="1" spans="1:10" ht="14.25" customHeight="1">
      <c r="A1" s="123" t="s">
        <v>59</v>
      </c>
      <c r="B1" s="60"/>
      <c r="C1" s="60"/>
      <c r="D1" s="60"/>
      <c r="E1" s="60"/>
      <c r="F1" s="60"/>
      <c r="G1" s="60"/>
      <c r="H1" s="60"/>
      <c r="I1" s="61"/>
      <c r="J1" s="62"/>
    </row>
    <row r="2" spans="1:16" ht="14.25" customHeight="1">
      <c r="A2" s="373" t="s">
        <v>63</v>
      </c>
      <c r="B2" s="373"/>
      <c r="C2" s="373"/>
      <c r="D2" s="373"/>
      <c r="E2" s="373"/>
      <c r="F2" s="373"/>
      <c r="G2" s="373"/>
      <c r="H2" s="373"/>
      <c r="I2" s="373"/>
      <c r="J2" s="373"/>
      <c r="K2" s="373"/>
      <c r="P2" s="87" t="s">
        <v>339</v>
      </c>
    </row>
    <row r="3" spans="12:21" ht="14.25" customHeight="1">
      <c r="L3" s="63" t="s">
        <v>11</v>
      </c>
      <c r="U3" s="63" t="s">
        <v>340</v>
      </c>
    </row>
    <row r="4" spans="1:21" s="65" customFormat="1" ht="38.25">
      <c r="A4" s="64" t="s">
        <v>181</v>
      </c>
      <c r="B4" s="64" t="s">
        <v>27</v>
      </c>
      <c r="C4" s="64" t="s">
        <v>345</v>
      </c>
      <c r="D4" s="64" t="s">
        <v>346</v>
      </c>
      <c r="E4" s="64" t="s">
        <v>347</v>
      </c>
      <c r="F4" s="64" t="s">
        <v>176</v>
      </c>
      <c r="G4" s="64" t="s">
        <v>110</v>
      </c>
      <c r="H4" s="64" t="s">
        <v>111</v>
      </c>
      <c r="I4" s="64" t="s">
        <v>109</v>
      </c>
      <c r="J4" s="64" t="s">
        <v>206</v>
      </c>
      <c r="K4" s="64" t="s">
        <v>218</v>
      </c>
      <c r="L4" s="64" t="s">
        <v>108</v>
      </c>
      <c r="M4" s="64" t="s">
        <v>348</v>
      </c>
      <c r="P4" s="64" t="s">
        <v>27</v>
      </c>
      <c r="Q4" s="64" t="s">
        <v>341</v>
      </c>
      <c r="R4" s="64" t="s">
        <v>342</v>
      </c>
      <c r="S4" s="64" t="s">
        <v>343</v>
      </c>
      <c r="T4" s="64" t="s">
        <v>218</v>
      </c>
      <c r="U4" s="64" t="s">
        <v>344</v>
      </c>
    </row>
    <row r="5" spans="1:21" ht="12.75">
      <c r="A5" s="66"/>
      <c r="B5" s="67"/>
      <c r="C5" s="67"/>
      <c r="D5" s="67"/>
      <c r="E5" s="67"/>
      <c r="F5" s="67"/>
      <c r="G5" s="67"/>
      <c r="H5" s="67"/>
      <c r="I5" s="67"/>
      <c r="J5" s="66"/>
      <c r="K5" s="67"/>
      <c r="L5" s="67"/>
      <c r="M5" s="67"/>
      <c r="P5" s="254"/>
      <c r="Q5" s="255"/>
      <c r="R5" s="255"/>
      <c r="S5" s="255"/>
      <c r="T5" s="255"/>
      <c r="U5" s="256"/>
    </row>
    <row r="6" spans="1:21" ht="12.75">
      <c r="A6" s="68">
        <v>1</v>
      </c>
      <c r="B6" s="30"/>
      <c r="C6" s="69">
        <f>+C8+C9+C7</f>
        <v>0</v>
      </c>
      <c r="D6" s="69">
        <f>+D57</f>
        <v>0</v>
      </c>
      <c r="E6" s="69">
        <f>+F57</f>
        <v>0</v>
      </c>
      <c r="F6" s="69">
        <f>SUM(C6:E6)</f>
        <v>0</v>
      </c>
      <c r="G6" s="69">
        <f>I57</f>
        <v>0</v>
      </c>
      <c r="H6" s="69">
        <f>+F6-G6</f>
        <v>0</v>
      </c>
      <c r="I6" s="112"/>
      <c r="J6" s="70"/>
      <c r="K6" s="69">
        <f>ROUND(IF(I6="Yes",0,IF(H6&gt;0,(C6+D6-G6)*J6+((E6*J6)/2),0)),0)</f>
        <v>0</v>
      </c>
      <c r="L6" s="69">
        <f>IF($I6="Yes",-$H6,IF($H6&lt;0,-$H6,0))</f>
        <v>0</v>
      </c>
      <c r="M6" s="69">
        <f>IF($H6&lt;0,0,IF($I6="Yes",0,H6-K6))</f>
        <v>0</v>
      </c>
      <c r="O6" s="263">
        <v>6</v>
      </c>
      <c r="P6" s="257">
        <f aca="true" ca="1" t="shared" si="0" ref="P6:P15">+INDIRECT("b"&amp;O6)</f>
        <v>0</v>
      </c>
      <c r="Q6" s="74">
        <f aca="true" ca="1" t="shared" si="1" ref="Q6:Q15">+INDIRECT("c"&amp;O6)</f>
        <v>0</v>
      </c>
      <c r="R6" s="74">
        <f aca="true" ca="1" t="shared" si="2" ref="R6:R15">+INDIRECT("d"&amp;O6)+INDIRECT("e"&amp;O6)</f>
        <v>0</v>
      </c>
      <c r="S6" s="74">
        <f aca="true" ca="1" t="shared" si="3" ref="S6:S15">+INDIRECT("g"&amp;O6)-INDIRECT("l"&amp;O6)</f>
        <v>0</v>
      </c>
      <c r="T6" s="74">
        <f aca="true" ca="1" t="shared" si="4" ref="T6:T15">+INDIRECT("k"&amp;O6)</f>
        <v>0</v>
      </c>
      <c r="U6" s="258">
        <f aca="true" t="shared" si="5" ref="U6:U15">+Q6+R6-S6-T6</f>
        <v>0</v>
      </c>
    </row>
    <row r="7" spans="1:21" ht="12.75">
      <c r="A7" s="68"/>
      <c r="B7" s="115"/>
      <c r="C7" s="43"/>
      <c r="D7" s="69"/>
      <c r="E7" s="69"/>
      <c r="F7" s="69"/>
      <c r="G7" s="69"/>
      <c r="H7" s="69"/>
      <c r="I7" s="113"/>
      <c r="J7" s="114"/>
      <c r="K7" s="69"/>
      <c r="L7" s="69"/>
      <c r="M7" s="69"/>
      <c r="O7" s="263">
        <f>+O6+4</f>
        <v>10</v>
      </c>
      <c r="P7" s="257">
        <f ca="1" t="shared" si="0"/>
        <v>0</v>
      </c>
      <c r="Q7" s="74">
        <f ca="1" t="shared" si="1"/>
        <v>0</v>
      </c>
      <c r="R7" s="74">
        <f ca="1" t="shared" si="2"/>
        <v>0</v>
      </c>
      <c r="S7" s="74">
        <f ca="1" t="shared" si="3"/>
        <v>0</v>
      </c>
      <c r="T7" s="74">
        <f ca="1" t="shared" si="4"/>
        <v>0</v>
      </c>
      <c r="U7" s="258">
        <f t="shared" si="5"/>
        <v>0</v>
      </c>
    </row>
    <row r="8" spans="1:21" ht="12.75">
      <c r="A8" s="68"/>
      <c r="B8" s="72"/>
      <c r="C8" s="43"/>
      <c r="D8" s="69"/>
      <c r="E8" s="69"/>
      <c r="F8" s="69"/>
      <c r="G8" s="69"/>
      <c r="H8" s="69"/>
      <c r="I8" s="111"/>
      <c r="J8" s="73"/>
      <c r="K8" s="69"/>
      <c r="L8" s="69"/>
      <c r="M8" s="69"/>
      <c r="O8" s="263">
        <f>+O7+4</f>
        <v>14</v>
      </c>
      <c r="P8" s="257">
        <f ca="1" t="shared" si="0"/>
        <v>0</v>
      </c>
      <c r="Q8" s="74">
        <f ca="1" t="shared" si="1"/>
        <v>0</v>
      </c>
      <c r="R8" s="74">
        <f ca="1" t="shared" si="2"/>
        <v>0</v>
      </c>
      <c r="S8" s="74">
        <f ca="1" t="shared" si="3"/>
        <v>0</v>
      </c>
      <c r="T8" s="74">
        <f ca="1" t="shared" si="4"/>
        <v>0</v>
      </c>
      <c r="U8" s="258">
        <f t="shared" si="5"/>
        <v>0</v>
      </c>
    </row>
    <row r="9" spans="1:21" ht="12.75">
      <c r="A9" s="68"/>
      <c r="B9" s="74"/>
      <c r="C9" s="43"/>
      <c r="D9" s="69"/>
      <c r="E9" s="69"/>
      <c r="F9" s="69"/>
      <c r="G9" s="69"/>
      <c r="H9" s="69"/>
      <c r="I9" s="111"/>
      <c r="J9" s="73"/>
      <c r="K9" s="69"/>
      <c r="L9" s="69"/>
      <c r="M9" s="69"/>
      <c r="O9" s="263">
        <f aca="true" t="shared" si="6" ref="O9:O15">+O8+4</f>
        <v>18</v>
      </c>
      <c r="P9" s="257">
        <f ca="1" t="shared" si="0"/>
        <v>0</v>
      </c>
      <c r="Q9" s="74">
        <f ca="1" t="shared" si="1"/>
        <v>0</v>
      </c>
      <c r="R9" s="74">
        <f ca="1" t="shared" si="2"/>
        <v>0</v>
      </c>
      <c r="S9" s="74">
        <f ca="1" t="shared" si="3"/>
        <v>0</v>
      </c>
      <c r="T9" s="74">
        <f ca="1" t="shared" si="4"/>
        <v>0</v>
      </c>
      <c r="U9" s="258">
        <f t="shared" si="5"/>
        <v>0</v>
      </c>
    </row>
    <row r="10" spans="1:21" ht="12.75">
      <c r="A10" s="68">
        <v>2</v>
      </c>
      <c r="B10" s="30"/>
      <c r="C10" s="69">
        <f>+C12+C13+C11</f>
        <v>0</v>
      </c>
      <c r="D10" s="69">
        <f>+D63</f>
        <v>0</v>
      </c>
      <c r="E10" s="69">
        <f>+F63</f>
        <v>0</v>
      </c>
      <c r="F10" s="69">
        <f>SUM(C10:E10)</f>
        <v>0</v>
      </c>
      <c r="G10" s="69">
        <f>I63</f>
        <v>0</v>
      </c>
      <c r="H10" s="69">
        <f>+F10-G10</f>
        <v>0</v>
      </c>
      <c r="I10" s="112"/>
      <c r="J10" s="70"/>
      <c r="K10" s="69">
        <f>ROUND(IF(I10="Yes",0,IF(H10&gt;0,(C10+D10-G10)*J10+((E10*J10)/2),0)),0)</f>
        <v>0</v>
      </c>
      <c r="L10" s="69">
        <f>IF($I10="Yes",-$H10,IF($H10&lt;0,-$H10,0))</f>
        <v>0</v>
      </c>
      <c r="M10" s="69">
        <f>IF($H10&lt;0,0,IF($I10="Yes",0,H10-K10))</f>
        <v>0</v>
      </c>
      <c r="O10" s="263">
        <f t="shared" si="6"/>
        <v>22</v>
      </c>
      <c r="P10" s="257">
        <f ca="1" t="shared" si="0"/>
        <v>0</v>
      </c>
      <c r="Q10" s="74">
        <f ca="1" t="shared" si="1"/>
        <v>0</v>
      </c>
      <c r="R10" s="74">
        <f ca="1" t="shared" si="2"/>
        <v>0</v>
      </c>
      <c r="S10" s="74">
        <f ca="1" t="shared" si="3"/>
        <v>0</v>
      </c>
      <c r="T10" s="74">
        <f ca="1" t="shared" si="4"/>
        <v>0</v>
      </c>
      <c r="U10" s="258">
        <f t="shared" si="5"/>
        <v>0</v>
      </c>
    </row>
    <row r="11" spans="1:21" ht="12.75">
      <c r="A11" s="68"/>
      <c r="B11" s="115"/>
      <c r="C11" s="110"/>
      <c r="D11" s="69"/>
      <c r="E11" s="69"/>
      <c r="F11" s="69"/>
      <c r="G11" s="69"/>
      <c r="H11" s="69"/>
      <c r="I11" s="113"/>
      <c r="J11" s="114"/>
      <c r="K11" s="69"/>
      <c r="L11" s="69"/>
      <c r="M11" s="69"/>
      <c r="O11" s="263">
        <f t="shared" si="6"/>
        <v>26</v>
      </c>
      <c r="P11" s="257">
        <f ca="1" t="shared" si="0"/>
        <v>0</v>
      </c>
      <c r="Q11" s="74">
        <f ca="1" t="shared" si="1"/>
        <v>0</v>
      </c>
      <c r="R11" s="74">
        <f ca="1" t="shared" si="2"/>
        <v>0</v>
      </c>
      <c r="S11" s="74">
        <f ca="1" t="shared" si="3"/>
        <v>0</v>
      </c>
      <c r="T11" s="74">
        <f ca="1" t="shared" si="4"/>
        <v>0</v>
      </c>
      <c r="U11" s="258">
        <f t="shared" si="5"/>
        <v>0</v>
      </c>
    </row>
    <row r="12" spans="1:21" ht="12.75">
      <c r="A12" s="68"/>
      <c r="B12" s="72"/>
      <c r="C12" s="43"/>
      <c r="D12" s="69"/>
      <c r="E12" s="69"/>
      <c r="F12" s="69"/>
      <c r="G12" s="69"/>
      <c r="H12" s="69"/>
      <c r="I12" s="111"/>
      <c r="J12" s="73"/>
      <c r="K12" s="69"/>
      <c r="L12" s="69"/>
      <c r="M12" s="69"/>
      <c r="O12" s="263">
        <f t="shared" si="6"/>
        <v>30</v>
      </c>
      <c r="P12" s="257">
        <f ca="1" t="shared" si="0"/>
        <v>0</v>
      </c>
      <c r="Q12" s="74">
        <f ca="1" t="shared" si="1"/>
        <v>0</v>
      </c>
      <c r="R12" s="74">
        <f ca="1" t="shared" si="2"/>
        <v>0</v>
      </c>
      <c r="S12" s="74">
        <f ca="1" t="shared" si="3"/>
        <v>0</v>
      </c>
      <c r="T12" s="74">
        <f ca="1" t="shared" si="4"/>
        <v>0</v>
      </c>
      <c r="U12" s="258">
        <f t="shared" si="5"/>
        <v>0</v>
      </c>
    </row>
    <row r="13" spans="1:21" ht="12.75">
      <c r="A13" s="68"/>
      <c r="B13" s="72"/>
      <c r="C13" s="43"/>
      <c r="D13" s="69"/>
      <c r="E13" s="69"/>
      <c r="F13" s="69"/>
      <c r="G13" s="69"/>
      <c r="H13" s="69"/>
      <c r="I13" s="111"/>
      <c r="J13" s="73"/>
      <c r="K13" s="69"/>
      <c r="L13" s="69"/>
      <c r="M13" s="69"/>
      <c r="O13" s="263">
        <f t="shared" si="6"/>
        <v>34</v>
      </c>
      <c r="P13" s="257">
        <f ca="1" t="shared" si="0"/>
        <v>0</v>
      </c>
      <c r="Q13" s="74">
        <f ca="1" t="shared" si="1"/>
        <v>0</v>
      </c>
      <c r="R13" s="74">
        <f ca="1" t="shared" si="2"/>
        <v>0</v>
      </c>
      <c r="S13" s="74">
        <f ca="1" t="shared" si="3"/>
        <v>0</v>
      </c>
      <c r="T13" s="74">
        <f ca="1" t="shared" si="4"/>
        <v>0</v>
      </c>
      <c r="U13" s="258">
        <f t="shared" si="5"/>
        <v>0</v>
      </c>
    </row>
    <row r="14" spans="1:21" ht="12.75">
      <c r="A14" s="68">
        <v>3</v>
      </c>
      <c r="B14" s="30"/>
      <c r="C14" s="69">
        <f>+C16+C17+C15</f>
        <v>0</v>
      </c>
      <c r="D14" s="69">
        <f>D69</f>
        <v>0</v>
      </c>
      <c r="E14" s="69">
        <f>+F69</f>
        <v>0</v>
      </c>
      <c r="F14" s="69">
        <f>SUM(C14:E14)</f>
        <v>0</v>
      </c>
      <c r="G14" s="69">
        <f>I69</f>
        <v>0</v>
      </c>
      <c r="H14" s="69">
        <f>+F14-G14</f>
        <v>0</v>
      </c>
      <c r="I14" s="112"/>
      <c r="J14" s="70"/>
      <c r="K14" s="69">
        <f>ROUND(IF(I14="Yes",0,IF(H14&gt;0,(C14+D14-G14)*J14+((E14*J14)/2),0)),0)</f>
        <v>0</v>
      </c>
      <c r="L14" s="69">
        <f>IF($I14="Yes",-$H14,IF($H14&lt;0,-$H14,0))</f>
        <v>0</v>
      </c>
      <c r="M14" s="69">
        <f>IF($H14&lt;0,0,IF($I14="Yes",0,H14-K14))</f>
        <v>0</v>
      </c>
      <c r="O14" s="263">
        <f t="shared" si="6"/>
        <v>38</v>
      </c>
      <c r="P14" s="257">
        <f ca="1" t="shared" si="0"/>
        <v>0</v>
      </c>
      <c r="Q14" s="74">
        <f ca="1" t="shared" si="1"/>
        <v>0</v>
      </c>
      <c r="R14" s="74">
        <f ca="1" t="shared" si="2"/>
        <v>0</v>
      </c>
      <c r="S14" s="74">
        <f ca="1" t="shared" si="3"/>
        <v>0</v>
      </c>
      <c r="T14" s="74">
        <f ca="1" t="shared" si="4"/>
        <v>0</v>
      </c>
      <c r="U14" s="258">
        <f t="shared" si="5"/>
        <v>0</v>
      </c>
    </row>
    <row r="15" spans="1:21" ht="12.75">
      <c r="A15" s="68"/>
      <c r="B15" s="115"/>
      <c r="C15" s="110"/>
      <c r="D15" s="69"/>
      <c r="E15" s="69"/>
      <c r="F15" s="69"/>
      <c r="G15" s="69"/>
      <c r="H15" s="69"/>
      <c r="I15" s="113"/>
      <c r="J15" s="114"/>
      <c r="K15" s="69"/>
      <c r="L15" s="69"/>
      <c r="M15" s="69"/>
      <c r="O15" s="263">
        <f t="shared" si="6"/>
        <v>42</v>
      </c>
      <c r="P15" s="259">
        <f ca="1" t="shared" si="0"/>
        <v>0</v>
      </c>
      <c r="Q15" s="260">
        <f ca="1" t="shared" si="1"/>
        <v>0</v>
      </c>
      <c r="R15" s="260">
        <f ca="1" t="shared" si="2"/>
        <v>0</v>
      </c>
      <c r="S15" s="260">
        <f ca="1" t="shared" si="3"/>
        <v>0</v>
      </c>
      <c r="T15" s="260">
        <f ca="1" t="shared" si="4"/>
        <v>0</v>
      </c>
      <c r="U15" s="261">
        <f t="shared" si="5"/>
        <v>0</v>
      </c>
    </row>
    <row r="16" spans="1:21" ht="12.75">
      <c r="A16" s="68"/>
      <c r="B16" s="74"/>
      <c r="C16" s="43"/>
      <c r="D16" s="69"/>
      <c r="E16" s="69"/>
      <c r="F16" s="69"/>
      <c r="G16" s="69"/>
      <c r="H16" s="69"/>
      <c r="I16" s="111"/>
      <c r="J16" s="73"/>
      <c r="K16" s="69"/>
      <c r="L16" s="69"/>
      <c r="M16" s="69"/>
      <c r="P16" s="262" t="s">
        <v>176</v>
      </c>
      <c r="Q16" s="262"/>
      <c r="R16" s="262"/>
      <c r="S16" s="262"/>
      <c r="T16" s="262"/>
      <c r="U16" s="262"/>
    </row>
    <row r="17" spans="1:13" ht="12.75">
      <c r="A17" s="68"/>
      <c r="B17" s="74"/>
      <c r="C17" s="43"/>
      <c r="D17" s="69"/>
      <c r="E17" s="69"/>
      <c r="F17" s="69"/>
      <c r="G17" s="69"/>
      <c r="H17" s="69"/>
      <c r="I17" s="111"/>
      <c r="J17" s="73"/>
      <c r="K17" s="69"/>
      <c r="L17" s="69"/>
      <c r="M17" s="69"/>
    </row>
    <row r="18" spans="1:13" ht="12.75">
      <c r="A18" s="68">
        <v>4</v>
      </c>
      <c r="B18" s="30"/>
      <c r="C18" s="69">
        <f>+C19+C20+C21</f>
        <v>0</v>
      </c>
      <c r="D18" s="69">
        <f>+D75</f>
        <v>0</v>
      </c>
      <c r="E18" s="69">
        <f>+F75</f>
        <v>0</v>
      </c>
      <c r="F18" s="69">
        <f>SUM(C18:E18)</f>
        <v>0</v>
      </c>
      <c r="G18" s="69">
        <f>I75</f>
        <v>0</v>
      </c>
      <c r="H18" s="69">
        <f>+F18-G18</f>
        <v>0</v>
      </c>
      <c r="I18" s="112"/>
      <c r="J18" s="70"/>
      <c r="K18" s="69">
        <f>ROUND(IF(I18="Yes",0,IF(H18&gt;0,(C18+D18-G18)*J18+((E18*J18)/2),0)),0)</f>
        <v>0</v>
      </c>
      <c r="L18" s="69">
        <f>IF($I18="Yes",-$H18,IF($H18&lt;0,-$H18,0))</f>
        <v>0</v>
      </c>
      <c r="M18" s="69">
        <f>IF($H18&lt;0,0,IF($I18="Yes",0,H18-K18))</f>
        <v>0</v>
      </c>
    </row>
    <row r="19" spans="1:13" ht="12.75">
      <c r="A19" s="68"/>
      <c r="B19" s="74"/>
      <c r="C19" s="43"/>
      <c r="D19" s="69"/>
      <c r="E19" s="69"/>
      <c r="F19" s="69"/>
      <c r="G19" s="69"/>
      <c r="H19" s="69"/>
      <c r="I19" s="111"/>
      <c r="J19" s="73"/>
      <c r="K19" s="69"/>
      <c r="L19" s="69"/>
      <c r="M19" s="69"/>
    </row>
    <row r="20" spans="1:13" ht="12.75">
      <c r="A20" s="68"/>
      <c r="B20" s="74"/>
      <c r="C20" s="43"/>
      <c r="D20" s="69"/>
      <c r="E20" s="69"/>
      <c r="F20" s="69"/>
      <c r="G20" s="69"/>
      <c r="H20" s="69"/>
      <c r="I20" s="111"/>
      <c r="J20" s="73"/>
      <c r="K20" s="69"/>
      <c r="L20" s="69"/>
      <c r="M20" s="69"/>
    </row>
    <row r="21" spans="1:13" ht="12.75">
      <c r="A21" s="68"/>
      <c r="B21" s="72"/>
      <c r="C21" s="43"/>
      <c r="D21" s="69"/>
      <c r="E21" s="69"/>
      <c r="F21" s="69"/>
      <c r="G21" s="69"/>
      <c r="H21" s="69"/>
      <c r="I21" s="111"/>
      <c r="J21" s="73"/>
      <c r="K21" s="69"/>
      <c r="L21" s="69"/>
      <c r="M21" s="69"/>
    </row>
    <row r="22" spans="1:13" ht="15" customHeight="1">
      <c r="A22" s="68">
        <v>5</v>
      </c>
      <c r="B22" s="23"/>
      <c r="C22" s="69">
        <f>+C23+C24+C25</f>
        <v>0</v>
      </c>
      <c r="D22" s="69">
        <f>+D81</f>
        <v>0</v>
      </c>
      <c r="E22" s="69">
        <f>+F81</f>
        <v>0</v>
      </c>
      <c r="F22" s="69">
        <f>SUM(C22:E22)</f>
        <v>0</v>
      </c>
      <c r="G22" s="69">
        <f>I81</f>
        <v>0</v>
      </c>
      <c r="H22" s="69">
        <f>+F22-G22</f>
        <v>0</v>
      </c>
      <c r="I22" s="112"/>
      <c r="J22" s="70"/>
      <c r="K22" s="69">
        <f>ROUND(IF(I22="Yes",0,IF(H22&gt;0,(C22+D22-G22)*J22+((E22*J22)/2),0)),0)</f>
        <v>0</v>
      </c>
      <c r="L22" s="69">
        <f>IF($I22="Yes",-$H22,IF($H22&lt;0,-$H22,0))</f>
        <v>0</v>
      </c>
      <c r="M22" s="69">
        <f>IF($H22&lt;0,0,IF($I22="Yes",0,H22-K22))</f>
        <v>0</v>
      </c>
    </row>
    <row r="23" spans="1:13" ht="15" customHeight="1">
      <c r="A23" s="68"/>
      <c r="B23" s="75"/>
      <c r="C23" s="43"/>
      <c r="D23" s="69"/>
      <c r="E23" s="69"/>
      <c r="F23" s="69"/>
      <c r="G23" s="69"/>
      <c r="H23" s="69"/>
      <c r="I23" s="111"/>
      <c r="J23" s="73"/>
      <c r="K23" s="69"/>
      <c r="L23" s="69"/>
      <c r="M23" s="69"/>
    </row>
    <row r="24" spans="1:13" ht="15" customHeight="1">
      <c r="A24" s="68"/>
      <c r="B24" s="75"/>
      <c r="C24" s="43"/>
      <c r="D24" s="69"/>
      <c r="E24" s="69"/>
      <c r="F24" s="69"/>
      <c r="G24" s="69"/>
      <c r="H24" s="69"/>
      <c r="I24" s="111"/>
      <c r="J24" s="73"/>
      <c r="K24" s="69"/>
      <c r="L24" s="69"/>
      <c r="M24" s="69"/>
    </row>
    <row r="25" spans="1:13" ht="15" customHeight="1">
      <c r="A25" s="68"/>
      <c r="B25" s="76"/>
      <c r="C25" s="43"/>
      <c r="D25" s="69"/>
      <c r="E25" s="69"/>
      <c r="F25" s="69"/>
      <c r="G25" s="69"/>
      <c r="H25" s="69"/>
      <c r="I25" s="111"/>
      <c r="J25" s="73"/>
      <c r="K25" s="69"/>
      <c r="L25" s="69"/>
      <c r="M25" s="69"/>
    </row>
    <row r="26" spans="1:13" ht="12.75">
      <c r="A26" s="68">
        <v>6</v>
      </c>
      <c r="B26" s="30"/>
      <c r="C26" s="69">
        <f>+C27+C28+C29</f>
        <v>0</v>
      </c>
      <c r="D26" s="69">
        <f>+D87</f>
        <v>0</v>
      </c>
      <c r="E26" s="69">
        <f>+F87</f>
        <v>0</v>
      </c>
      <c r="F26" s="69">
        <f>SUM(C26:E26)</f>
        <v>0</v>
      </c>
      <c r="G26" s="69">
        <f>I87</f>
        <v>0</v>
      </c>
      <c r="H26" s="69">
        <f>+F26-G26</f>
        <v>0</v>
      </c>
      <c r="I26" s="112"/>
      <c r="J26" s="70"/>
      <c r="K26" s="69">
        <f>ROUND(IF(I26="Yes",0,IF(H26&gt;0,(C26+D26-G26)*J26+((E26*J26)/2),0)),0)</f>
        <v>0</v>
      </c>
      <c r="L26" s="69">
        <f>IF($I26="Yes",-$H26,IF($H26&lt;0,-$H26,0))</f>
        <v>0</v>
      </c>
      <c r="M26" s="69">
        <f>IF($H26&lt;0,0,IF($I26="Yes",0,H26-K26))</f>
        <v>0</v>
      </c>
    </row>
    <row r="27" spans="1:13" ht="12.75">
      <c r="A27" s="68"/>
      <c r="B27" s="74"/>
      <c r="C27" s="43"/>
      <c r="D27" s="69"/>
      <c r="E27" s="69"/>
      <c r="F27" s="69"/>
      <c r="G27" s="69"/>
      <c r="H27" s="69"/>
      <c r="I27" s="111"/>
      <c r="J27" s="73"/>
      <c r="K27" s="69"/>
      <c r="L27" s="69"/>
      <c r="M27" s="69"/>
    </row>
    <row r="28" spans="1:13" ht="12.75">
      <c r="A28" s="68"/>
      <c r="B28" s="74"/>
      <c r="C28" s="43"/>
      <c r="D28" s="69"/>
      <c r="E28" s="69"/>
      <c r="F28" s="69"/>
      <c r="G28" s="69"/>
      <c r="H28" s="69"/>
      <c r="I28" s="111"/>
      <c r="J28" s="73"/>
      <c r="K28" s="69"/>
      <c r="L28" s="69"/>
      <c r="M28" s="69"/>
    </row>
    <row r="29" spans="1:13" ht="12.75">
      <c r="A29" s="68"/>
      <c r="B29" s="74"/>
      <c r="C29" s="43"/>
      <c r="D29" s="69"/>
      <c r="E29" s="69"/>
      <c r="F29" s="69"/>
      <c r="G29" s="69"/>
      <c r="H29" s="69"/>
      <c r="I29" s="111"/>
      <c r="J29" s="73"/>
      <c r="K29" s="69"/>
      <c r="L29" s="69"/>
      <c r="M29" s="69"/>
    </row>
    <row r="30" spans="1:13" ht="12.75">
      <c r="A30" s="68">
        <v>7</v>
      </c>
      <c r="B30" s="30"/>
      <c r="C30" s="69">
        <f>+C31+C32+C33</f>
        <v>0</v>
      </c>
      <c r="D30" s="69">
        <f>+D93</f>
        <v>0</v>
      </c>
      <c r="E30" s="69">
        <f>+F93</f>
        <v>0</v>
      </c>
      <c r="F30" s="69">
        <f>SUM(C30:E30)</f>
        <v>0</v>
      </c>
      <c r="G30" s="69">
        <f>I93</f>
        <v>0</v>
      </c>
      <c r="H30" s="69">
        <f>+F30-G30</f>
        <v>0</v>
      </c>
      <c r="I30" s="112"/>
      <c r="J30" s="70"/>
      <c r="K30" s="69">
        <f>ROUND(IF(I30="Yes",0,IF(H30&gt;0,(C30+D30-G30)*J30+((E30*J30)/2),0)),0)</f>
        <v>0</v>
      </c>
      <c r="L30" s="69">
        <f>IF($I30="Yes",-$H30,IF($H30&lt;0,-$H30,0))</f>
        <v>0</v>
      </c>
      <c r="M30" s="69">
        <f>IF($H30&lt;0,0,IF($I30="Yes",0,H30-K30))</f>
        <v>0</v>
      </c>
    </row>
    <row r="31" spans="1:13" ht="12.75">
      <c r="A31" s="68"/>
      <c r="B31" s="72"/>
      <c r="C31" s="43"/>
      <c r="D31" s="69"/>
      <c r="E31" s="69"/>
      <c r="F31" s="69"/>
      <c r="G31" s="69"/>
      <c r="H31" s="69"/>
      <c r="I31" s="111"/>
      <c r="J31" s="73"/>
      <c r="K31" s="69"/>
      <c r="L31" s="69"/>
      <c r="M31" s="69"/>
    </row>
    <row r="32" spans="1:13" ht="12.75">
      <c r="A32" s="68"/>
      <c r="B32" s="74"/>
      <c r="C32" s="43"/>
      <c r="D32" s="69"/>
      <c r="E32" s="69"/>
      <c r="F32" s="69"/>
      <c r="G32" s="69"/>
      <c r="H32" s="69"/>
      <c r="I32" s="111"/>
      <c r="J32" s="73"/>
      <c r="K32" s="69"/>
      <c r="L32" s="69"/>
      <c r="M32" s="69"/>
    </row>
    <row r="33" spans="1:13" ht="12.75">
      <c r="A33" s="68"/>
      <c r="B33" s="72"/>
      <c r="C33" s="43"/>
      <c r="D33" s="69"/>
      <c r="E33" s="69"/>
      <c r="F33" s="69"/>
      <c r="G33" s="69"/>
      <c r="H33" s="69"/>
      <c r="I33" s="111"/>
      <c r="J33" s="73"/>
      <c r="K33" s="69"/>
      <c r="L33" s="69"/>
      <c r="M33" s="69"/>
    </row>
    <row r="34" spans="1:13" ht="12.75">
      <c r="A34" s="68">
        <v>8</v>
      </c>
      <c r="B34" s="30"/>
      <c r="C34" s="69">
        <f>+C35+C36+C37</f>
        <v>0</v>
      </c>
      <c r="D34" s="69">
        <f>+D99</f>
        <v>0</v>
      </c>
      <c r="E34" s="69">
        <f>+F99</f>
        <v>0</v>
      </c>
      <c r="F34" s="69">
        <f>SUM(C34:E34)</f>
        <v>0</v>
      </c>
      <c r="G34" s="69">
        <f>I99</f>
        <v>0</v>
      </c>
      <c r="H34" s="69">
        <f>+F34-G34</f>
        <v>0</v>
      </c>
      <c r="I34" s="112"/>
      <c r="J34" s="70"/>
      <c r="K34" s="69">
        <f>ROUND(IF(I34="Yes",0,IF(H34&gt;0,(C34+D34-G34)*J34+((E34*J34)/2),0)),0)</f>
        <v>0</v>
      </c>
      <c r="L34" s="69">
        <f>IF($I34="Yes",-$H34,IF($H34&lt;0,-$H34,0))</f>
        <v>0</v>
      </c>
      <c r="M34" s="69">
        <f>IF($H34&lt;0,0,IF($I34="Yes",0,H34-K34))</f>
        <v>0</v>
      </c>
    </row>
    <row r="35" spans="1:13" ht="12.75">
      <c r="A35" s="68"/>
      <c r="B35" s="74"/>
      <c r="C35" s="43"/>
      <c r="D35" s="69"/>
      <c r="E35" s="69"/>
      <c r="F35" s="69"/>
      <c r="G35" s="69"/>
      <c r="H35" s="69"/>
      <c r="I35" s="111"/>
      <c r="J35" s="73"/>
      <c r="K35" s="69"/>
      <c r="L35" s="69"/>
      <c r="M35" s="69"/>
    </row>
    <row r="36" spans="1:13" ht="12.75">
      <c r="A36" s="68"/>
      <c r="B36" s="74"/>
      <c r="C36" s="43"/>
      <c r="D36" s="69"/>
      <c r="E36" s="69"/>
      <c r="F36" s="69"/>
      <c r="G36" s="69"/>
      <c r="H36" s="69"/>
      <c r="I36" s="111"/>
      <c r="J36" s="73"/>
      <c r="K36" s="69"/>
      <c r="L36" s="69"/>
      <c r="M36" s="69"/>
    </row>
    <row r="37" spans="1:13" ht="12.75">
      <c r="A37" s="68"/>
      <c r="B37" s="72"/>
      <c r="C37" s="43"/>
      <c r="D37" s="69"/>
      <c r="E37" s="69"/>
      <c r="F37" s="69"/>
      <c r="G37" s="69"/>
      <c r="H37" s="69"/>
      <c r="I37" s="111"/>
      <c r="J37" s="73"/>
      <c r="K37" s="69"/>
      <c r="L37" s="69"/>
      <c r="M37" s="69"/>
    </row>
    <row r="38" spans="1:13" ht="12.75">
      <c r="A38" s="68">
        <v>9</v>
      </c>
      <c r="B38" s="30"/>
      <c r="C38" s="69">
        <f>+C39+C40+C41</f>
        <v>0</v>
      </c>
      <c r="D38" s="69">
        <f>D105</f>
        <v>0</v>
      </c>
      <c r="E38" s="69">
        <f>F105</f>
        <v>0</v>
      </c>
      <c r="F38" s="69">
        <f>SUM(C38:E38)</f>
        <v>0</v>
      </c>
      <c r="G38" s="69">
        <f>I105</f>
        <v>0</v>
      </c>
      <c r="H38" s="69">
        <f>+F38-G38</f>
        <v>0</v>
      </c>
      <c r="I38" s="112"/>
      <c r="J38" s="70"/>
      <c r="K38" s="69">
        <f>ROUND(IF(I38="Yes",0,IF(H38&gt;0,(C38+D38-G38)*J38+((E38*J38)/2),0)),0)</f>
        <v>0</v>
      </c>
      <c r="L38" s="69">
        <f>IF($I38="Yes",-$H38,IF($H38&lt;0,-$H38,0))</f>
        <v>0</v>
      </c>
      <c r="M38" s="69">
        <f>IF($H38&lt;0,0,IF($I38="Yes",0,H38-K38))</f>
        <v>0</v>
      </c>
    </row>
    <row r="39" spans="1:13" ht="12.75">
      <c r="A39" s="68"/>
      <c r="B39" s="74"/>
      <c r="C39" s="43"/>
      <c r="D39" s="69"/>
      <c r="E39" s="69"/>
      <c r="F39" s="69"/>
      <c r="G39" s="69"/>
      <c r="H39" s="69"/>
      <c r="I39" s="111"/>
      <c r="J39" s="73"/>
      <c r="K39" s="69"/>
      <c r="L39" s="69"/>
      <c r="M39" s="69"/>
    </row>
    <row r="40" spans="1:13" ht="12.75">
      <c r="A40" s="68"/>
      <c r="B40" s="74"/>
      <c r="C40" s="43"/>
      <c r="D40" s="69"/>
      <c r="E40" s="69"/>
      <c r="F40" s="69"/>
      <c r="G40" s="69"/>
      <c r="H40" s="69"/>
      <c r="I40" s="111"/>
      <c r="J40" s="73"/>
      <c r="K40" s="69"/>
      <c r="L40" s="69"/>
      <c r="M40" s="69"/>
    </row>
    <row r="41" spans="1:13" ht="12.75">
      <c r="A41" s="68"/>
      <c r="B41" s="72"/>
      <c r="C41" s="43"/>
      <c r="D41" s="69"/>
      <c r="E41" s="69"/>
      <c r="F41" s="69"/>
      <c r="G41" s="69"/>
      <c r="H41" s="69"/>
      <c r="I41" s="111"/>
      <c r="J41" s="73"/>
      <c r="K41" s="69"/>
      <c r="L41" s="69"/>
      <c r="M41" s="69"/>
    </row>
    <row r="42" spans="1:13" ht="12.75">
      <c r="A42" s="68">
        <v>10</v>
      </c>
      <c r="B42" s="30"/>
      <c r="C42" s="69">
        <f>+C43+C44+C45</f>
        <v>0</v>
      </c>
      <c r="D42" s="69">
        <f>D111</f>
        <v>0</v>
      </c>
      <c r="E42" s="69">
        <f>F111</f>
        <v>0</v>
      </c>
      <c r="F42" s="69">
        <f>SUM(C42:E42)</f>
        <v>0</v>
      </c>
      <c r="G42" s="69">
        <f>I111</f>
        <v>0</v>
      </c>
      <c r="H42" s="69">
        <f>+F42-G42</f>
        <v>0</v>
      </c>
      <c r="I42" s="112"/>
      <c r="J42" s="70"/>
      <c r="K42" s="69">
        <f>ROUND(IF(I42="Yes",0,IF(H42&gt;0,(C42+D42-G42)*J42+((E42*J42)/2),0)),0)</f>
        <v>0</v>
      </c>
      <c r="L42" s="69">
        <f>IF($I42="Yes",-$H42,IF($H42&lt;0,-$H42,0))</f>
        <v>0</v>
      </c>
      <c r="M42" s="69">
        <f>IF($H42&lt;0,0,IF($I42="Yes",0,H42-K42))</f>
        <v>0</v>
      </c>
    </row>
    <row r="43" spans="1:13" ht="12.75">
      <c r="A43" s="68"/>
      <c r="B43" s="74"/>
      <c r="C43" s="43"/>
      <c r="D43" s="69"/>
      <c r="E43" s="69"/>
      <c r="F43" s="69"/>
      <c r="G43" s="69"/>
      <c r="H43" s="69"/>
      <c r="I43" s="111"/>
      <c r="J43" s="73"/>
      <c r="K43" s="69"/>
      <c r="L43" s="69"/>
      <c r="M43" s="69"/>
    </row>
    <row r="44" spans="1:13" ht="12.75">
      <c r="A44" s="68"/>
      <c r="B44" s="74"/>
      <c r="C44" s="43"/>
      <c r="D44" s="69"/>
      <c r="E44" s="69"/>
      <c r="F44" s="69"/>
      <c r="G44" s="69"/>
      <c r="H44" s="69"/>
      <c r="I44" s="111"/>
      <c r="J44" s="73"/>
      <c r="K44" s="69"/>
      <c r="L44" s="69"/>
      <c r="M44" s="69"/>
    </row>
    <row r="45" spans="1:13" ht="12.75">
      <c r="A45" s="68"/>
      <c r="B45" s="74"/>
      <c r="C45" s="43"/>
      <c r="D45" s="69"/>
      <c r="E45" s="69"/>
      <c r="F45" s="69"/>
      <c r="G45" s="69"/>
      <c r="H45" s="69"/>
      <c r="I45" s="111"/>
      <c r="J45" s="73"/>
      <c r="K45" s="69"/>
      <c r="L45" s="69"/>
      <c r="M45" s="69"/>
    </row>
    <row r="46" spans="3:13" ht="12.75">
      <c r="C46" s="71"/>
      <c r="D46" s="71"/>
      <c r="E46" s="71"/>
      <c r="F46" s="71"/>
      <c r="G46" s="71"/>
      <c r="H46" s="71"/>
      <c r="I46" s="71"/>
      <c r="J46" s="77"/>
      <c r="K46" s="71"/>
      <c r="L46" s="71"/>
      <c r="M46" s="71"/>
    </row>
    <row r="47" spans="1:13" ht="13.5" thickBot="1">
      <c r="A47" s="78"/>
      <c r="B47" s="79" t="s">
        <v>176</v>
      </c>
      <c r="C47" s="80">
        <f>+C6+C10+C14+C18+C22+C26+C30+C34+C38+C42</f>
        <v>0</v>
      </c>
      <c r="D47" s="80">
        <f>SUM(D6:D45)</f>
        <v>0</v>
      </c>
      <c r="E47" s="80">
        <f>SUM(E6:E44)</f>
        <v>0</v>
      </c>
      <c r="F47" s="80">
        <f>SUM(F6:F44)</f>
        <v>0</v>
      </c>
      <c r="G47" s="80">
        <f>SUM(G6:G44)</f>
        <v>0</v>
      </c>
      <c r="H47" s="81"/>
      <c r="I47" s="81"/>
      <c r="J47" s="81"/>
      <c r="K47" s="80">
        <f>SUM(K6:K43)</f>
        <v>0</v>
      </c>
      <c r="L47" s="80">
        <f>SUM(L6:L43)</f>
        <v>0</v>
      </c>
      <c r="M47" s="80">
        <f>SUM(M6:M44)</f>
        <v>0</v>
      </c>
    </row>
    <row r="48" spans="1:11" ht="13.5" thickTop="1">
      <c r="A48" s="82"/>
      <c r="B48" s="83"/>
      <c r="C48" s="84"/>
      <c r="D48" s="84"/>
      <c r="E48" s="84"/>
      <c r="F48" s="84"/>
      <c r="G48" s="84"/>
      <c r="H48" s="84"/>
      <c r="I48" s="84"/>
      <c r="J48" s="84"/>
      <c r="K48" s="84"/>
    </row>
    <row r="49" spans="3:9" ht="15" thickBot="1">
      <c r="C49" s="372" t="s">
        <v>8</v>
      </c>
      <c r="D49" s="372"/>
      <c r="E49" s="372"/>
      <c r="F49" s="372"/>
      <c r="H49" s="372" t="s">
        <v>9</v>
      </c>
      <c r="I49" s="372"/>
    </row>
    <row r="50" spans="3:9" ht="12.75" customHeight="1" thickBot="1">
      <c r="C50" s="374" t="str">
        <f>D4</f>
        <v>Addition upto 03-10-2018</v>
      </c>
      <c r="D50" s="375"/>
      <c r="E50" s="374" t="str">
        <f>E4</f>
        <v>Addition after 03-10-2018</v>
      </c>
      <c r="F50" s="375"/>
      <c r="H50" s="376" t="s">
        <v>83</v>
      </c>
      <c r="I50" s="376" t="s">
        <v>81</v>
      </c>
    </row>
    <row r="51" spans="3:9" ht="13.5" thickBot="1">
      <c r="C51" s="85" t="s">
        <v>83</v>
      </c>
      <c r="D51" s="85" t="s">
        <v>81</v>
      </c>
      <c r="E51" s="85" t="s">
        <v>83</v>
      </c>
      <c r="F51" s="85" t="s">
        <v>81</v>
      </c>
      <c r="G51" s="86"/>
      <c r="H51" s="377"/>
      <c r="I51" s="377"/>
    </row>
    <row r="52" spans="1:9" ht="12.75">
      <c r="A52" s="59">
        <v>1</v>
      </c>
      <c r="B52" s="87">
        <f>B6</f>
        <v>0</v>
      </c>
      <c r="C52" s="88"/>
      <c r="D52" s="89"/>
      <c r="E52" s="88"/>
      <c r="F52" s="90"/>
      <c r="G52" s="91"/>
      <c r="H52" s="88"/>
      <c r="I52" s="89"/>
    </row>
    <row r="53" spans="3:9" ht="12.75">
      <c r="C53" s="92"/>
      <c r="D53" s="90"/>
      <c r="E53" s="92"/>
      <c r="F53" s="90"/>
      <c r="G53" s="91"/>
      <c r="H53" s="92"/>
      <c r="I53" s="90"/>
    </row>
    <row r="54" spans="3:9" ht="12.75">
      <c r="C54" s="92"/>
      <c r="D54" s="93"/>
      <c r="E54" s="90"/>
      <c r="F54" s="90"/>
      <c r="G54" s="91"/>
      <c r="H54" s="92"/>
      <c r="I54" s="93"/>
    </row>
    <row r="55" spans="3:9" ht="12.75">
      <c r="C55" s="92"/>
      <c r="D55" s="90"/>
      <c r="E55" s="92"/>
      <c r="F55" s="90"/>
      <c r="G55" s="91"/>
      <c r="H55" s="92"/>
      <c r="I55" s="90"/>
    </row>
    <row r="56" spans="3:9" ht="12.75">
      <c r="C56" s="94"/>
      <c r="D56" s="90"/>
      <c r="E56" s="92"/>
      <c r="F56" s="90"/>
      <c r="G56" s="91"/>
      <c r="H56" s="94"/>
      <c r="I56" s="90"/>
    </row>
    <row r="57" spans="3:9" ht="12.75">
      <c r="C57" s="95"/>
      <c r="D57" s="96">
        <f>SUM(D52:D56)</f>
        <v>0</v>
      </c>
      <c r="E57" s="95"/>
      <c r="F57" s="96">
        <f>SUM(F52:F56)</f>
        <v>0</v>
      </c>
      <c r="G57" s="97"/>
      <c r="H57" s="95"/>
      <c r="I57" s="96">
        <f>SUM(I52:I56)</f>
        <v>0</v>
      </c>
    </row>
    <row r="58" spans="1:9" ht="12.75">
      <c r="A58" s="59">
        <v>2</v>
      </c>
      <c r="B58" s="87">
        <f>B10</f>
        <v>0</v>
      </c>
      <c r="C58" s="92"/>
      <c r="D58" s="90"/>
      <c r="E58" s="92"/>
      <c r="F58" s="90"/>
      <c r="G58" s="91"/>
      <c r="H58" s="92"/>
      <c r="I58" s="90"/>
    </row>
    <row r="59" spans="3:16" ht="12.75">
      <c r="C59" s="94"/>
      <c r="D59" s="90"/>
      <c r="E59" s="92"/>
      <c r="F59" s="90"/>
      <c r="G59" s="91"/>
      <c r="H59" s="94"/>
      <c r="I59" s="90"/>
      <c r="L59" s="83"/>
      <c r="M59" s="83"/>
      <c r="N59" s="83"/>
      <c r="O59" s="83"/>
      <c r="P59" s="83"/>
    </row>
    <row r="60" spans="3:16" ht="12.75">
      <c r="C60" s="94"/>
      <c r="D60" s="90"/>
      <c r="E60" s="92"/>
      <c r="F60" s="90"/>
      <c r="G60" s="91"/>
      <c r="H60" s="94"/>
      <c r="I60" s="90"/>
      <c r="L60" s="83"/>
      <c r="M60" s="83"/>
      <c r="N60" s="83"/>
      <c r="O60" s="83"/>
      <c r="P60" s="83"/>
    </row>
    <row r="61" spans="3:16" ht="12.75">
      <c r="C61" s="92"/>
      <c r="D61" s="90"/>
      <c r="E61" s="92"/>
      <c r="F61" s="90"/>
      <c r="G61" s="91"/>
      <c r="H61" s="92"/>
      <c r="I61" s="90"/>
      <c r="L61" s="83"/>
      <c r="M61" s="83"/>
      <c r="N61" s="83"/>
      <c r="O61" s="83"/>
      <c r="P61" s="83"/>
    </row>
    <row r="62" spans="3:16" ht="12.75">
      <c r="C62" s="92"/>
      <c r="D62" s="90"/>
      <c r="E62" s="92"/>
      <c r="F62" s="90"/>
      <c r="G62" s="91"/>
      <c r="H62" s="92"/>
      <c r="I62" s="90"/>
      <c r="L62" s="83"/>
      <c r="M62" s="83"/>
      <c r="N62" s="83"/>
      <c r="O62" s="83"/>
      <c r="P62" s="83"/>
    </row>
    <row r="63" spans="3:16" ht="12.75">
      <c r="C63" s="95"/>
      <c r="D63" s="96">
        <f>SUM(D58:D62)</f>
        <v>0</v>
      </c>
      <c r="E63" s="95"/>
      <c r="F63" s="96">
        <f>SUM(F58:F62)</f>
        <v>0</v>
      </c>
      <c r="G63" s="97"/>
      <c r="H63" s="95"/>
      <c r="I63" s="96">
        <f>SUM(I58:I62)</f>
        <v>0</v>
      </c>
      <c r="L63" s="83"/>
      <c r="M63" s="83"/>
      <c r="N63" s="83"/>
      <c r="O63" s="83"/>
      <c r="P63" s="83"/>
    </row>
    <row r="64" spans="1:16" ht="12.75">
      <c r="A64" s="59">
        <v>3</v>
      </c>
      <c r="B64" s="87">
        <f>B14</f>
        <v>0</v>
      </c>
      <c r="C64" s="92"/>
      <c r="D64" s="90"/>
      <c r="E64" s="92"/>
      <c r="F64" s="90"/>
      <c r="G64" s="91"/>
      <c r="H64" s="92"/>
      <c r="I64" s="90"/>
      <c r="L64" s="83"/>
      <c r="M64" s="83"/>
      <c r="N64" s="83"/>
      <c r="O64" s="83"/>
      <c r="P64" s="83"/>
    </row>
    <row r="65" spans="3:16" ht="12.75">
      <c r="C65" s="94"/>
      <c r="D65" s="90"/>
      <c r="E65" s="92"/>
      <c r="F65" s="90"/>
      <c r="G65" s="91"/>
      <c r="H65" s="94"/>
      <c r="I65" s="90"/>
      <c r="L65" s="83"/>
      <c r="M65" s="83"/>
      <c r="N65" s="83"/>
      <c r="O65" s="83"/>
      <c r="P65" s="83"/>
    </row>
    <row r="66" spans="3:16" ht="12.75">
      <c r="C66" s="94"/>
      <c r="D66" s="90"/>
      <c r="E66" s="92"/>
      <c r="F66" s="90"/>
      <c r="G66" s="91"/>
      <c r="H66" s="94"/>
      <c r="I66" s="90"/>
      <c r="L66" s="83"/>
      <c r="M66" s="83"/>
      <c r="N66" s="83"/>
      <c r="O66" s="83"/>
      <c r="P66" s="83"/>
    </row>
    <row r="67" spans="3:16" ht="12.75">
      <c r="C67" s="92"/>
      <c r="D67" s="90"/>
      <c r="E67" s="92"/>
      <c r="F67" s="90"/>
      <c r="G67" s="91"/>
      <c r="H67" s="92"/>
      <c r="I67" s="90"/>
      <c r="L67" s="83"/>
      <c r="M67" s="83"/>
      <c r="N67" s="83"/>
      <c r="O67" s="83"/>
      <c r="P67" s="83"/>
    </row>
    <row r="68" spans="3:16" ht="12.75">
      <c r="C68" s="92"/>
      <c r="D68" s="90"/>
      <c r="E68" s="92"/>
      <c r="F68" s="90"/>
      <c r="G68" s="91"/>
      <c r="H68" s="92"/>
      <c r="I68" s="90"/>
      <c r="L68" s="83"/>
      <c r="M68" s="83"/>
      <c r="N68" s="83"/>
      <c r="O68" s="83"/>
      <c r="P68" s="83"/>
    </row>
    <row r="69" spans="3:16" ht="12.75">
      <c r="C69" s="95"/>
      <c r="D69" s="96">
        <f>SUM(D64:D68)</f>
        <v>0</v>
      </c>
      <c r="E69" s="95"/>
      <c r="F69" s="96">
        <f>SUM(F64:F68)</f>
        <v>0</v>
      </c>
      <c r="G69" s="97"/>
      <c r="H69" s="95"/>
      <c r="I69" s="96">
        <f>SUM(I64:I68)</f>
        <v>0</v>
      </c>
      <c r="L69" s="83"/>
      <c r="M69" s="83"/>
      <c r="N69" s="83"/>
      <c r="O69" s="83"/>
      <c r="P69" s="83"/>
    </row>
    <row r="70" spans="1:16" ht="12.75">
      <c r="A70" s="59">
        <v>4</v>
      </c>
      <c r="B70" s="87">
        <f>B18</f>
        <v>0</v>
      </c>
      <c r="C70" s="92"/>
      <c r="D70" s="90"/>
      <c r="E70" s="92"/>
      <c r="F70" s="90"/>
      <c r="G70" s="91"/>
      <c r="H70" s="92"/>
      <c r="I70" s="90"/>
      <c r="L70" s="83"/>
      <c r="M70" s="83"/>
      <c r="N70" s="83"/>
      <c r="O70" s="83"/>
      <c r="P70" s="83"/>
    </row>
    <row r="71" spans="3:16" ht="12.75">
      <c r="C71" s="94"/>
      <c r="D71" s="90"/>
      <c r="E71" s="92"/>
      <c r="F71" s="90"/>
      <c r="G71" s="91"/>
      <c r="H71" s="94"/>
      <c r="I71" s="90"/>
      <c r="L71" s="83"/>
      <c r="M71" s="83"/>
      <c r="N71" s="83"/>
      <c r="O71" s="83"/>
      <c r="P71" s="83"/>
    </row>
    <row r="72" spans="3:16" ht="12.75">
      <c r="C72" s="94"/>
      <c r="D72" s="90"/>
      <c r="E72" s="92"/>
      <c r="F72" s="90"/>
      <c r="G72" s="91"/>
      <c r="H72" s="94"/>
      <c r="I72" s="90"/>
      <c r="L72" s="83"/>
      <c r="M72" s="83"/>
      <c r="N72" s="83"/>
      <c r="O72" s="83"/>
      <c r="P72" s="83"/>
    </row>
    <row r="73" spans="3:16" ht="12.75">
      <c r="C73" s="92"/>
      <c r="D73" s="90"/>
      <c r="E73" s="92"/>
      <c r="F73" s="90"/>
      <c r="G73" s="91"/>
      <c r="H73" s="92"/>
      <c r="I73" s="90"/>
      <c r="L73" s="83"/>
      <c r="M73" s="83"/>
      <c r="N73" s="83"/>
      <c r="O73" s="83"/>
      <c r="P73" s="83"/>
    </row>
    <row r="74" spans="3:16" ht="12.75">
      <c r="C74" s="92"/>
      <c r="D74" s="90"/>
      <c r="E74" s="92"/>
      <c r="F74" s="90"/>
      <c r="G74" s="91"/>
      <c r="H74" s="92"/>
      <c r="I74" s="90"/>
      <c r="L74" s="83"/>
      <c r="M74" s="83"/>
      <c r="N74" s="83"/>
      <c r="O74" s="83"/>
      <c r="P74" s="83"/>
    </row>
    <row r="75" spans="3:16" ht="12.75">
      <c r="C75" s="95"/>
      <c r="D75" s="96">
        <f>SUM(D70:D74)</f>
        <v>0</v>
      </c>
      <c r="E75" s="95"/>
      <c r="F75" s="96">
        <f>SUM(F70:F74)</f>
        <v>0</v>
      </c>
      <c r="G75" s="97"/>
      <c r="H75" s="95"/>
      <c r="I75" s="96">
        <f>SUM(I70:I74)</f>
        <v>0</v>
      </c>
      <c r="L75" s="83"/>
      <c r="M75" s="83"/>
      <c r="N75" s="83"/>
      <c r="O75" s="83"/>
      <c r="P75" s="83"/>
    </row>
    <row r="76" spans="1:16" ht="12.75">
      <c r="A76" s="59">
        <v>5</v>
      </c>
      <c r="B76" s="87">
        <f>B22</f>
        <v>0</v>
      </c>
      <c r="C76" s="92"/>
      <c r="D76" s="90"/>
      <c r="E76" s="88"/>
      <c r="F76" s="90"/>
      <c r="G76" s="91"/>
      <c r="H76" s="92"/>
      <c r="I76" s="90"/>
      <c r="L76" s="83"/>
      <c r="M76" s="83"/>
      <c r="N76" s="83"/>
      <c r="O76" s="83"/>
      <c r="P76" s="83"/>
    </row>
    <row r="77" spans="3:16" ht="12.75">
      <c r="C77" s="94"/>
      <c r="D77" s="90"/>
      <c r="E77" s="92"/>
      <c r="F77" s="90"/>
      <c r="G77" s="91"/>
      <c r="H77" s="94"/>
      <c r="I77" s="90"/>
      <c r="L77" s="83"/>
      <c r="M77" s="83"/>
      <c r="N77" s="83"/>
      <c r="O77" s="83"/>
      <c r="P77" s="83"/>
    </row>
    <row r="78" spans="3:16" ht="12.75">
      <c r="C78" s="94"/>
      <c r="D78" s="90"/>
      <c r="E78" s="92"/>
      <c r="F78" s="90"/>
      <c r="G78" s="91"/>
      <c r="H78" s="94"/>
      <c r="I78" s="90"/>
      <c r="L78" s="83"/>
      <c r="M78" s="83"/>
      <c r="N78" s="83"/>
      <c r="O78" s="83"/>
      <c r="P78" s="83"/>
    </row>
    <row r="79" spans="3:16" ht="12.75">
      <c r="C79" s="92"/>
      <c r="D79" s="90"/>
      <c r="E79" s="92"/>
      <c r="F79" s="90"/>
      <c r="G79" s="91"/>
      <c r="H79" s="92"/>
      <c r="I79" s="90"/>
      <c r="L79" s="83"/>
      <c r="M79" s="83"/>
      <c r="N79" s="83"/>
      <c r="O79" s="83"/>
      <c r="P79" s="83"/>
    </row>
    <row r="80" spans="3:16" ht="12.75">
      <c r="C80" s="92"/>
      <c r="D80" s="90"/>
      <c r="E80" s="92"/>
      <c r="F80" s="90"/>
      <c r="G80" s="91"/>
      <c r="H80" s="92"/>
      <c r="I80" s="90"/>
      <c r="L80" s="83"/>
      <c r="M80" s="83"/>
      <c r="N80" s="83"/>
      <c r="O80" s="83"/>
      <c r="P80" s="83"/>
    </row>
    <row r="81" spans="3:16" ht="12.75">
      <c r="C81" s="95"/>
      <c r="D81" s="96">
        <f>SUM(D76:D80)</f>
        <v>0</v>
      </c>
      <c r="E81" s="95"/>
      <c r="F81" s="96">
        <f>SUM(F76:F80)</f>
        <v>0</v>
      </c>
      <c r="G81" s="97"/>
      <c r="H81" s="95"/>
      <c r="I81" s="96">
        <f>SUM(I76:I80)</f>
        <v>0</v>
      </c>
      <c r="L81" s="83"/>
      <c r="M81" s="83"/>
      <c r="N81" s="83"/>
      <c r="O81" s="83"/>
      <c r="P81" s="83"/>
    </row>
    <row r="82" spans="1:16" ht="12.75">
      <c r="A82" s="59">
        <v>6</v>
      </c>
      <c r="B82" s="87">
        <f>B26</f>
        <v>0</v>
      </c>
      <c r="C82" s="92"/>
      <c r="D82" s="90"/>
      <c r="E82" s="92"/>
      <c r="F82" s="90"/>
      <c r="G82" s="91"/>
      <c r="H82" s="92"/>
      <c r="I82" s="90"/>
      <c r="L82" s="83"/>
      <c r="M82" s="83"/>
      <c r="N82" s="83"/>
      <c r="O82" s="83"/>
      <c r="P82" s="83"/>
    </row>
    <row r="83" spans="3:16" ht="12.75">
      <c r="C83" s="94"/>
      <c r="D83" s="90"/>
      <c r="E83" s="92"/>
      <c r="F83" s="90"/>
      <c r="G83" s="91"/>
      <c r="H83" s="94"/>
      <c r="I83" s="90"/>
      <c r="L83" s="83"/>
      <c r="M83" s="83"/>
      <c r="N83" s="83"/>
      <c r="O83" s="83"/>
      <c r="P83" s="83"/>
    </row>
    <row r="84" spans="3:16" ht="12.75">
      <c r="C84" s="94"/>
      <c r="D84" s="90"/>
      <c r="E84" s="92"/>
      <c r="F84" s="90"/>
      <c r="G84" s="91"/>
      <c r="H84" s="94"/>
      <c r="I84" s="90"/>
      <c r="L84" s="83"/>
      <c r="M84" s="83"/>
      <c r="N84" s="83"/>
      <c r="O84" s="83"/>
      <c r="P84" s="83"/>
    </row>
    <row r="85" spans="3:9" ht="12.75">
      <c r="C85" s="92"/>
      <c r="D85" s="90"/>
      <c r="E85" s="92"/>
      <c r="F85" s="90"/>
      <c r="G85" s="91"/>
      <c r="H85" s="92"/>
      <c r="I85" s="90"/>
    </row>
    <row r="86" spans="3:9" ht="12.75">
      <c r="C86" s="92"/>
      <c r="D86" s="90"/>
      <c r="E86" s="92"/>
      <c r="F86" s="90"/>
      <c r="G86" s="91"/>
      <c r="H86" s="92"/>
      <c r="I86" s="90"/>
    </row>
    <row r="87" spans="3:9" ht="12.75">
      <c r="C87" s="95"/>
      <c r="D87" s="96">
        <f>SUM(D82:D86)</f>
        <v>0</v>
      </c>
      <c r="E87" s="95"/>
      <c r="F87" s="96">
        <f>SUM(F82:F86)</f>
        <v>0</v>
      </c>
      <c r="G87" s="97"/>
      <c r="H87" s="95"/>
      <c r="I87" s="96">
        <f>SUM(I82:I86)</f>
        <v>0</v>
      </c>
    </row>
    <row r="88" spans="1:9" ht="12.75">
      <c r="A88" s="59">
        <v>7</v>
      </c>
      <c r="B88" s="87">
        <f>B30</f>
        <v>0</v>
      </c>
      <c r="C88" s="92"/>
      <c r="D88" s="90"/>
      <c r="E88" s="92"/>
      <c r="F88" s="90"/>
      <c r="G88" s="91"/>
      <c r="H88" s="88"/>
      <c r="I88" s="90"/>
    </row>
    <row r="89" spans="3:9" ht="12.75">
      <c r="C89" s="94"/>
      <c r="D89" s="90"/>
      <c r="E89" s="92"/>
      <c r="F89" s="90"/>
      <c r="G89" s="91"/>
      <c r="H89" s="94"/>
      <c r="I89" s="90"/>
    </row>
    <row r="90" spans="3:9" ht="12.75">
      <c r="C90" s="94"/>
      <c r="D90" s="90"/>
      <c r="E90" s="92"/>
      <c r="F90" s="90"/>
      <c r="G90" s="91"/>
      <c r="H90" s="94"/>
      <c r="I90" s="90"/>
    </row>
    <row r="91" spans="3:9" ht="12.75">
      <c r="C91" s="92"/>
      <c r="D91" s="90"/>
      <c r="E91" s="92"/>
      <c r="F91" s="90"/>
      <c r="G91" s="91"/>
      <c r="H91" s="92"/>
      <c r="I91" s="90"/>
    </row>
    <row r="92" spans="3:9" ht="12.75">
      <c r="C92" s="92"/>
      <c r="D92" s="90"/>
      <c r="E92" s="92"/>
      <c r="F92" s="90"/>
      <c r="G92" s="91"/>
      <c r="H92" s="92"/>
      <c r="I92" s="90"/>
    </row>
    <row r="93" spans="3:9" ht="12.75">
      <c r="C93" s="95"/>
      <c r="D93" s="96">
        <f>SUM(D88:D92)</f>
        <v>0</v>
      </c>
      <c r="E93" s="95"/>
      <c r="F93" s="96">
        <f>SUM(F88:F92)</f>
        <v>0</v>
      </c>
      <c r="G93" s="97"/>
      <c r="H93" s="95"/>
      <c r="I93" s="96">
        <f>SUM(I88:I92)</f>
        <v>0</v>
      </c>
    </row>
    <row r="94" spans="1:9" ht="12.75">
      <c r="A94" s="59">
        <v>8</v>
      </c>
      <c r="B94" s="87">
        <f>B34</f>
        <v>0</v>
      </c>
      <c r="C94" s="92"/>
      <c r="D94" s="90"/>
      <c r="E94" s="92"/>
      <c r="F94" s="90"/>
      <c r="G94" s="91"/>
      <c r="H94" s="92"/>
      <c r="I94" s="90"/>
    </row>
    <row r="95" spans="3:9" ht="12.75">
      <c r="C95" s="94"/>
      <c r="D95" s="90"/>
      <c r="E95" s="92"/>
      <c r="F95" s="90"/>
      <c r="G95" s="91"/>
      <c r="H95" s="94"/>
      <c r="I95" s="90"/>
    </row>
    <row r="96" spans="3:9" ht="12.75">
      <c r="C96" s="94"/>
      <c r="D96" s="90"/>
      <c r="E96" s="92"/>
      <c r="F96" s="90"/>
      <c r="G96" s="91"/>
      <c r="H96" s="94"/>
      <c r="I96" s="90"/>
    </row>
    <row r="97" spans="3:9" ht="12.75">
      <c r="C97" s="92"/>
      <c r="D97" s="90"/>
      <c r="E97" s="92"/>
      <c r="F97" s="90"/>
      <c r="G97" s="91"/>
      <c r="H97" s="92"/>
      <c r="I97" s="90"/>
    </row>
    <row r="98" spans="3:9" ht="12.75">
      <c r="C98" s="92"/>
      <c r="D98" s="90"/>
      <c r="E98" s="92"/>
      <c r="F98" s="90"/>
      <c r="G98" s="91"/>
      <c r="H98" s="92"/>
      <c r="I98" s="90"/>
    </row>
    <row r="99" spans="3:9" ht="12.75">
      <c r="C99" s="95"/>
      <c r="D99" s="96">
        <f>SUM(D94:D98)</f>
        <v>0</v>
      </c>
      <c r="E99" s="95"/>
      <c r="F99" s="96">
        <f>SUM(F94:F98)</f>
        <v>0</v>
      </c>
      <c r="G99" s="97"/>
      <c r="H99" s="95"/>
      <c r="I99" s="96">
        <f>SUM(I94:I98)</f>
        <v>0</v>
      </c>
    </row>
    <row r="100" spans="1:9" ht="12.75">
      <c r="A100" s="59">
        <v>9</v>
      </c>
      <c r="B100" s="87">
        <f>B38</f>
        <v>0</v>
      </c>
      <c r="C100" s="92"/>
      <c r="D100" s="90"/>
      <c r="E100" s="92"/>
      <c r="F100" s="90"/>
      <c r="G100" s="91"/>
      <c r="H100" s="92"/>
      <c r="I100" s="90"/>
    </row>
    <row r="101" spans="3:9" ht="12.75">
      <c r="C101" s="94"/>
      <c r="D101" s="90"/>
      <c r="E101" s="92"/>
      <c r="F101" s="90"/>
      <c r="G101" s="91"/>
      <c r="H101" s="94"/>
      <c r="I101" s="90"/>
    </row>
    <row r="102" spans="3:9" ht="12.75">
      <c r="C102" s="94"/>
      <c r="D102" s="90"/>
      <c r="E102" s="92"/>
      <c r="F102" s="90"/>
      <c r="G102" s="91"/>
      <c r="H102" s="94"/>
      <c r="I102" s="90"/>
    </row>
    <row r="103" spans="3:9" ht="12.75">
      <c r="C103" s="92"/>
      <c r="D103" s="90"/>
      <c r="E103" s="92"/>
      <c r="F103" s="90"/>
      <c r="G103" s="91"/>
      <c r="H103" s="92"/>
      <c r="I103" s="90"/>
    </row>
    <row r="104" spans="3:9" ht="12.75">
      <c r="C104" s="92"/>
      <c r="D104" s="90"/>
      <c r="E104" s="92"/>
      <c r="F104" s="90"/>
      <c r="G104" s="91"/>
      <c r="H104" s="92"/>
      <c r="I104" s="90"/>
    </row>
    <row r="105" spans="3:9" ht="12.75">
      <c r="C105" s="95"/>
      <c r="D105" s="96">
        <f>SUM(D100:D104)</f>
        <v>0</v>
      </c>
      <c r="E105" s="95"/>
      <c r="F105" s="96">
        <f>SUM(F100:F104)</f>
        <v>0</v>
      </c>
      <c r="G105" s="97"/>
      <c r="H105" s="95"/>
      <c r="I105" s="96">
        <f>SUM(I100:I104)</f>
        <v>0</v>
      </c>
    </row>
    <row r="106" spans="1:9" ht="12.75">
      <c r="A106" s="59">
        <v>10</v>
      </c>
      <c r="B106" s="87">
        <f>B42</f>
        <v>0</v>
      </c>
      <c r="C106" s="92"/>
      <c r="D106" s="90"/>
      <c r="E106" s="92"/>
      <c r="F106" s="90"/>
      <c r="G106" s="91"/>
      <c r="H106" s="92"/>
      <c r="I106" s="90"/>
    </row>
    <row r="107" spans="3:9" ht="12.75">
      <c r="C107" s="94"/>
      <c r="D107" s="90"/>
      <c r="E107" s="92"/>
      <c r="F107" s="90"/>
      <c r="G107" s="91"/>
      <c r="H107" s="94"/>
      <c r="I107" s="90"/>
    </row>
    <row r="108" spans="3:9" ht="12.75">
      <c r="C108" s="94"/>
      <c r="D108" s="90"/>
      <c r="E108" s="92"/>
      <c r="F108" s="90"/>
      <c r="G108" s="91"/>
      <c r="H108" s="94"/>
      <c r="I108" s="90"/>
    </row>
    <row r="109" spans="3:9" ht="12.75">
      <c r="C109" s="92"/>
      <c r="D109" s="90"/>
      <c r="E109" s="92"/>
      <c r="F109" s="90"/>
      <c r="G109" s="91"/>
      <c r="H109" s="92"/>
      <c r="I109" s="90"/>
    </row>
    <row r="110" spans="3:9" ht="12.75">
      <c r="C110" s="92"/>
      <c r="D110" s="90"/>
      <c r="E110" s="92"/>
      <c r="F110" s="90"/>
      <c r="G110" s="91"/>
      <c r="H110" s="92"/>
      <c r="I110" s="90"/>
    </row>
    <row r="111" spans="3:9" ht="12.75">
      <c r="C111" s="95"/>
      <c r="D111" s="96">
        <f>SUM(D106:D110)</f>
        <v>0</v>
      </c>
      <c r="E111" s="95"/>
      <c r="F111" s="96">
        <f>SUM(F106:F110)</f>
        <v>0</v>
      </c>
      <c r="G111" s="84"/>
      <c r="H111" s="95"/>
      <c r="I111" s="96">
        <f>SUM(I106:I110)</f>
        <v>0</v>
      </c>
    </row>
  </sheetData>
  <sheetProtection formatCells="0" formatColumns="0" formatRows="0" insertRows="0" insertHyperlinks="0" deleteRows="0" sort="0" autoFilter="0" pivotTables="0"/>
  <protectedRanges>
    <protectedRange sqref="C70:F74 H70:I74 C76:F80 H76:I80 C88:F92 H88:I92 C94:F98 H94:I98 C82:F86 H82:I86 C100:F104 H100:I104 C106:F110 H106:I110" name="Range2"/>
    <protectedRange sqref="B6 B10 B14 B18 B22 B26 B30 B34 B38 B42 C7:C9 C11:C13 C15:C17 C19:C21 C23:C25 C27:C29 C31:C33 C35:C37 C39:C41 C43:C45 I6:J6 I10:J10 I14:J14 I18:J18 I22:J22 I26:J26 I30:J30 I34:J34 I38:J38 I42:J42 C52:F56 H52:I56 C58:F62 H58:I62 C64:F68 H64:I68" name="Range1"/>
  </protectedRanges>
  <mergeCells count="7">
    <mergeCell ref="C49:F49"/>
    <mergeCell ref="H49:I49"/>
    <mergeCell ref="A2:K2"/>
    <mergeCell ref="C50:D50"/>
    <mergeCell ref="E50:F50"/>
    <mergeCell ref="H50:H51"/>
    <mergeCell ref="I50:I51"/>
  </mergeCells>
  <dataValidations count="1">
    <dataValidation type="list" allowBlank="1" showInputMessage="1" showErrorMessage="1" sqref="I6:I7 I42 I38 I34 I30 I26 I22 I18 I14:I15 I10:I11">
      <formula1>"Yes, No"</formula1>
    </dataValidation>
  </dataValidations>
  <hyperlinks>
    <hyperlink ref="A1" location="Plan!A48" display="Plan"/>
  </hyperlink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W38"/>
  <sheetViews>
    <sheetView showGridLines="0" zoomScale="85" zoomScaleNormal="85" zoomScalePageLayoutView="0" workbookViewId="0" topLeftCell="A1">
      <selection activeCell="A9" sqref="A9"/>
    </sheetView>
  </sheetViews>
  <sheetFormatPr defaultColWidth="9.140625" defaultRowHeight="12.75"/>
  <cols>
    <col min="1" max="1" width="9.140625" style="2" customWidth="1"/>
    <col min="2" max="2" width="32.7109375" style="2" customWidth="1"/>
    <col min="3" max="3" width="18.00390625" style="2" customWidth="1"/>
    <col min="4" max="4" width="17.00390625" style="2" customWidth="1"/>
    <col min="5" max="7" width="17.57421875" style="2" customWidth="1"/>
    <col min="8" max="8" width="11.8515625" style="2" customWidth="1"/>
    <col min="9" max="12" width="9.140625" style="2" customWidth="1"/>
    <col min="13" max="13" width="10.421875" style="2" customWidth="1"/>
    <col min="14" max="14" width="9.421875" style="2" customWidth="1"/>
    <col min="15" max="15" width="12.28125" style="2" bestFit="1" customWidth="1"/>
    <col min="16" max="21" width="9.140625" style="193" customWidth="1"/>
    <col min="22" max="16384" width="9.140625" style="2" customWidth="1"/>
  </cols>
  <sheetData>
    <row r="1" spans="1:21" ht="12.75">
      <c r="A1" s="22" t="s">
        <v>187</v>
      </c>
      <c r="I1" s="192"/>
      <c r="J1" s="192"/>
      <c r="K1" s="192"/>
      <c r="L1" s="192"/>
      <c r="M1" s="193" t="s">
        <v>368</v>
      </c>
      <c r="N1" s="193"/>
      <c r="O1" s="193"/>
      <c r="R1" s="193" t="s">
        <v>272</v>
      </c>
      <c r="S1" s="192"/>
      <c r="T1" s="192"/>
      <c r="U1" s="2"/>
    </row>
    <row r="2" spans="1:21" ht="12.75">
      <c r="A2" s="22"/>
      <c r="I2" s="192"/>
      <c r="J2" s="192"/>
      <c r="K2" s="192"/>
      <c r="L2" s="192"/>
      <c r="M2" s="193" t="s">
        <v>369</v>
      </c>
      <c r="N2" s="193"/>
      <c r="O2" s="193"/>
      <c r="R2" s="193" t="s">
        <v>272</v>
      </c>
      <c r="S2" s="192"/>
      <c r="T2" s="192"/>
      <c r="U2" s="2"/>
    </row>
    <row r="3" spans="1:23" s="98" customFormat="1" ht="12.75" customHeight="1">
      <c r="A3" s="381" t="s">
        <v>177</v>
      </c>
      <c r="B3" s="384" t="s">
        <v>150</v>
      </c>
      <c r="C3" s="378" t="s">
        <v>156</v>
      </c>
      <c r="D3" s="387" t="s">
        <v>151</v>
      </c>
      <c r="E3" s="388"/>
      <c r="F3" s="378" t="s">
        <v>152</v>
      </c>
      <c r="G3" s="378" t="s">
        <v>153</v>
      </c>
      <c r="H3" s="378" t="s">
        <v>262</v>
      </c>
      <c r="I3" s="332"/>
      <c r="J3" s="192"/>
      <c r="K3" s="192"/>
      <c r="L3" s="332"/>
      <c r="M3" s="193" t="s">
        <v>370</v>
      </c>
      <c r="N3" s="193"/>
      <c r="O3" s="193"/>
      <c r="P3" s="193"/>
      <c r="Q3" s="193"/>
      <c r="R3" s="193" t="s">
        <v>272</v>
      </c>
      <c r="S3" s="192"/>
      <c r="T3" s="332"/>
      <c r="W3" s="2"/>
    </row>
    <row r="4" spans="1:21" ht="12.75">
      <c r="A4" s="382"/>
      <c r="B4" s="385"/>
      <c r="C4" s="379"/>
      <c r="D4" s="389"/>
      <c r="E4" s="390"/>
      <c r="F4" s="379"/>
      <c r="G4" s="379"/>
      <c r="H4" s="379"/>
      <c r="I4" s="192"/>
      <c r="J4" s="192"/>
      <c r="K4" s="192"/>
      <c r="L4" s="192"/>
      <c r="M4" s="193" t="s">
        <v>371</v>
      </c>
      <c r="N4" s="193"/>
      <c r="O4" s="193"/>
      <c r="R4" s="193" t="s">
        <v>272</v>
      </c>
      <c r="S4" s="192"/>
      <c r="T4" s="192"/>
      <c r="U4" s="2"/>
    </row>
    <row r="5" spans="1:21" ht="12.75">
      <c r="A5" s="382"/>
      <c r="B5" s="385"/>
      <c r="C5" s="379"/>
      <c r="D5" s="389"/>
      <c r="E5" s="390"/>
      <c r="F5" s="379"/>
      <c r="G5" s="379"/>
      <c r="H5" s="379"/>
      <c r="I5" s="192"/>
      <c r="J5" s="192"/>
      <c r="K5" s="192"/>
      <c r="L5" s="192"/>
      <c r="M5" s="193" t="s">
        <v>372</v>
      </c>
      <c r="N5" s="193"/>
      <c r="O5" s="193"/>
      <c r="R5" s="193" t="s">
        <v>272</v>
      </c>
      <c r="S5" s="192"/>
      <c r="T5" s="192"/>
      <c r="U5" s="2"/>
    </row>
    <row r="6" spans="1:21" ht="12.75">
      <c r="A6" s="382"/>
      <c r="B6" s="385"/>
      <c r="C6" s="379"/>
      <c r="D6" s="389"/>
      <c r="E6" s="390"/>
      <c r="F6" s="379"/>
      <c r="G6" s="379"/>
      <c r="H6" s="379"/>
      <c r="I6" s="192"/>
      <c r="J6" s="192"/>
      <c r="K6" s="192"/>
      <c r="L6" s="192"/>
      <c r="M6" s="193" t="s">
        <v>373</v>
      </c>
      <c r="N6" s="193"/>
      <c r="O6" s="193"/>
      <c r="R6" s="193" t="s">
        <v>272</v>
      </c>
      <c r="S6" s="192"/>
      <c r="T6" s="192"/>
      <c r="U6" s="2"/>
    </row>
    <row r="7" spans="1:21" ht="12.75">
      <c r="A7" s="382"/>
      <c r="B7" s="385"/>
      <c r="C7" s="379"/>
      <c r="D7" s="391"/>
      <c r="E7" s="392"/>
      <c r="F7" s="379"/>
      <c r="G7" s="379"/>
      <c r="H7" s="379"/>
      <c r="I7" s="192"/>
      <c r="J7" s="192"/>
      <c r="K7" s="192"/>
      <c r="L7" s="192"/>
      <c r="M7" s="193" t="s">
        <v>224</v>
      </c>
      <c r="N7" s="193"/>
      <c r="O7" s="193"/>
      <c r="R7" s="193" t="s">
        <v>272</v>
      </c>
      <c r="S7" s="192"/>
      <c r="T7" s="192"/>
      <c r="U7" s="2"/>
    </row>
    <row r="8" spans="1:21" ht="18" customHeight="1">
      <c r="A8" s="383"/>
      <c r="B8" s="386"/>
      <c r="C8" s="380"/>
      <c r="D8" s="99" t="s">
        <v>154</v>
      </c>
      <c r="E8" s="100" t="s">
        <v>155</v>
      </c>
      <c r="F8" s="380"/>
      <c r="G8" s="380"/>
      <c r="H8" s="380"/>
      <c r="I8" s="340"/>
      <c r="J8" s="340"/>
      <c r="K8" s="340"/>
      <c r="L8" s="192"/>
      <c r="M8" s="193" t="s">
        <v>225</v>
      </c>
      <c r="N8" s="193"/>
      <c r="O8" s="193"/>
      <c r="R8" s="193" t="s">
        <v>272</v>
      </c>
      <c r="S8" s="192"/>
      <c r="T8" s="192"/>
      <c r="U8" s="2"/>
    </row>
    <row r="9" spans="1:21" ht="12.75">
      <c r="A9" s="57"/>
      <c r="B9" s="33"/>
      <c r="C9" s="24"/>
      <c r="D9" s="29"/>
      <c r="E9" s="24"/>
      <c r="F9" s="32"/>
      <c r="G9" s="233" t="str">
        <f>IF($B9=0," ",IF($B9=$M$15,"Yes",IF($B9=$M$17,"Yes",IF($B9=$M$20,"Yes",IF($B9=$M$21,"Yes",IF($B9=$M$23,"Yes","No"))))))</f>
        <v> </v>
      </c>
      <c r="H9" s="233" t="str">
        <f aca="true" t="shared" si="0" ref="H9:H36">IF(B9=$M$23,$R$23,IF(B9=$M$22,$R$22,IF(B9=$M$21,$R$21,IF(B9=0," ","43Ba"))))</f>
        <v> </v>
      </c>
      <c r="I9" s="192"/>
      <c r="J9" s="192"/>
      <c r="K9" s="192"/>
      <c r="L9" s="192"/>
      <c r="M9" s="193" t="s">
        <v>226</v>
      </c>
      <c r="N9" s="226"/>
      <c r="O9" s="226"/>
      <c r="P9" s="226"/>
      <c r="Q9" s="226"/>
      <c r="R9" s="193" t="s">
        <v>272</v>
      </c>
      <c r="S9" s="192"/>
      <c r="T9" s="192"/>
      <c r="U9" s="2"/>
    </row>
    <row r="10" spans="1:21" ht="12.75">
      <c r="A10" s="57"/>
      <c r="B10" s="33"/>
      <c r="C10" s="24"/>
      <c r="D10" s="29"/>
      <c r="E10" s="24"/>
      <c r="F10" s="32"/>
      <c r="G10" s="233" t="str">
        <f aca="true" t="shared" si="1" ref="G10:G36">IF($B10=0," ",IF($B10=$M$15,"Yes",IF($B10=$M$17,"Yes",IF($B10=$M$20,"Yes",IF($B10=$M$21,"Yes",IF($B10=$M$23,"Yes","No"))))))</f>
        <v> </v>
      </c>
      <c r="H10" s="233" t="str">
        <f t="shared" si="0"/>
        <v> </v>
      </c>
      <c r="I10" s="192"/>
      <c r="J10" s="192"/>
      <c r="K10" s="192"/>
      <c r="L10" s="192"/>
      <c r="M10" s="193" t="s">
        <v>227</v>
      </c>
      <c r="N10" s="193"/>
      <c r="O10" s="193"/>
      <c r="R10" s="193" t="s">
        <v>272</v>
      </c>
      <c r="S10" s="192"/>
      <c r="T10" s="192"/>
      <c r="U10" s="2"/>
    </row>
    <row r="11" spans="1:21" ht="12.75">
      <c r="A11" s="57"/>
      <c r="B11" s="33"/>
      <c r="C11" s="24"/>
      <c r="D11" s="29"/>
      <c r="E11" s="24"/>
      <c r="F11" s="32"/>
      <c r="G11" s="233" t="str">
        <f t="shared" si="1"/>
        <v> </v>
      </c>
      <c r="H11" s="233" t="str">
        <f t="shared" si="0"/>
        <v> </v>
      </c>
      <c r="I11" s="192"/>
      <c r="J11" s="192"/>
      <c r="K11" s="192"/>
      <c r="L11" s="192"/>
      <c r="M11" s="193" t="s">
        <v>228</v>
      </c>
      <c r="N11" s="193"/>
      <c r="O11" s="193"/>
      <c r="R11" s="193" t="s">
        <v>272</v>
      </c>
      <c r="S11" s="192"/>
      <c r="T11" s="192"/>
      <c r="U11" s="2"/>
    </row>
    <row r="12" spans="1:21" ht="12.75">
      <c r="A12" s="57"/>
      <c r="B12" s="33"/>
      <c r="C12" s="24"/>
      <c r="D12" s="29"/>
      <c r="E12" s="24"/>
      <c r="F12" s="32"/>
      <c r="G12" s="233" t="str">
        <f t="shared" si="1"/>
        <v> </v>
      </c>
      <c r="H12" s="233" t="str">
        <f t="shared" si="0"/>
        <v> </v>
      </c>
      <c r="I12" s="192"/>
      <c r="J12" s="192"/>
      <c r="K12" s="192"/>
      <c r="L12" s="192"/>
      <c r="M12" s="193" t="s">
        <v>229</v>
      </c>
      <c r="N12" s="193"/>
      <c r="O12" s="193"/>
      <c r="R12" s="193" t="s">
        <v>272</v>
      </c>
      <c r="S12" s="192"/>
      <c r="T12" s="192"/>
      <c r="U12" s="2"/>
    </row>
    <row r="13" spans="1:21" ht="12.75">
      <c r="A13" s="57"/>
      <c r="B13" s="33"/>
      <c r="C13" s="24"/>
      <c r="D13" s="29"/>
      <c r="E13" s="24"/>
      <c r="F13" s="32"/>
      <c r="G13" s="233" t="str">
        <f t="shared" si="1"/>
        <v> </v>
      </c>
      <c r="H13" s="233" t="str">
        <f t="shared" si="0"/>
        <v> </v>
      </c>
      <c r="I13" s="192"/>
      <c r="J13" s="192"/>
      <c r="K13" s="192"/>
      <c r="L13" s="192"/>
      <c r="M13" s="193" t="s">
        <v>374</v>
      </c>
      <c r="N13" s="193"/>
      <c r="O13" s="193"/>
      <c r="R13" s="193" t="s">
        <v>272</v>
      </c>
      <c r="S13" s="192"/>
      <c r="T13" s="192"/>
      <c r="U13" s="2"/>
    </row>
    <row r="14" spans="1:21" ht="12.75">
      <c r="A14" s="57"/>
      <c r="B14" s="33"/>
      <c r="C14" s="24"/>
      <c r="D14" s="29"/>
      <c r="E14" s="24"/>
      <c r="F14" s="33"/>
      <c r="G14" s="233" t="str">
        <f t="shared" si="1"/>
        <v> </v>
      </c>
      <c r="H14" s="233" t="str">
        <f t="shared" si="0"/>
        <v> </v>
      </c>
      <c r="I14" s="192"/>
      <c r="J14" s="192"/>
      <c r="K14" s="192"/>
      <c r="L14" s="192"/>
      <c r="M14" s="193" t="s">
        <v>375</v>
      </c>
      <c r="N14" s="193"/>
      <c r="O14" s="193"/>
      <c r="R14" s="193" t="s">
        <v>272</v>
      </c>
      <c r="S14" s="192"/>
      <c r="T14" s="192"/>
      <c r="U14" s="2"/>
    </row>
    <row r="15" spans="1:21" ht="12.75">
      <c r="A15" s="57"/>
      <c r="B15" s="33"/>
      <c r="C15" s="24"/>
      <c r="D15" s="29"/>
      <c r="E15" s="24"/>
      <c r="F15" s="33"/>
      <c r="G15" s="233" t="str">
        <f t="shared" si="1"/>
        <v> </v>
      </c>
      <c r="H15" s="233" t="str">
        <f t="shared" si="0"/>
        <v> </v>
      </c>
      <c r="I15" s="192"/>
      <c r="J15" s="192"/>
      <c r="K15" s="192"/>
      <c r="L15" s="192"/>
      <c r="M15" s="227" t="s">
        <v>230</v>
      </c>
      <c r="N15" s="193"/>
      <c r="O15" s="193"/>
      <c r="R15" s="193" t="s">
        <v>272</v>
      </c>
      <c r="S15" s="340"/>
      <c r="T15" s="192"/>
      <c r="U15" s="2"/>
    </row>
    <row r="16" spans="1:21" ht="12.75">
      <c r="A16" s="57"/>
      <c r="B16" s="33"/>
      <c r="C16" s="24"/>
      <c r="D16" s="29"/>
      <c r="E16" s="24"/>
      <c r="F16" s="33"/>
      <c r="G16" s="233" t="str">
        <f t="shared" si="1"/>
        <v> </v>
      </c>
      <c r="H16" s="233" t="str">
        <f t="shared" si="0"/>
        <v> </v>
      </c>
      <c r="I16" s="192"/>
      <c r="J16" s="192"/>
      <c r="K16" s="192"/>
      <c r="L16" s="192"/>
      <c r="M16" s="193" t="s">
        <v>376</v>
      </c>
      <c r="N16" s="193"/>
      <c r="O16" s="193"/>
      <c r="R16" s="193" t="s">
        <v>272</v>
      </c>
      <c r="S16" s="192"/>
      <c r="T16" s="192"/>
      <c r="U16" s="2"/>
    </row>
    <row r="17" spans="1:21" ht="12.75">
      <c r="A17" s="57"/>
      <c r="B17" s="33"/>
      <c r="C17" s="24"/>
      <c r="D17" s="29"/>
      <c r="E17" s="24"/>
      <c r="F17" s="33"/>
      <c r="G17" s="233" t="str">
        <f t="shared" si="1"/>
        <v> </v>
      </c>
      <c r="H17" s="233" t="str">
        <f t="shared" si="0"/>
        <v> </v>
      </c>
      <c r="I17" s="192"/>
      <c r="J17" s="192"/>
      <c r="K17" s="192"/>
      <c r="L17" s="192"/>
      <c r="M17" s="227" t="s">
        <v>157</v>
      </c>
      <c r="N17" s="193"/>
      <c r="O17" s="193"/>
      <c r="R17" s="193" t="s">
        <v>272</v>
      </c>
      <c r="S17" s="340"/>
      <c r="T17" s="192"/>
      <c r="U17" s="2"/>
    </row>
    <row r="18" spans="1:21" ht="12.75">
      <c r="A18" s="57"/>
      <c r="B18" s="33"/>
      <c r="C18" s="24"/>
      <c r="D18" s="29"/>
      <c r="E18" s="24"/>
      <c r="F18" s="33"/>
      <c r="G18" s="233" t="str">
        <f t="shared" si="1"/>
        <v> </v>
      </c>
      <c r="H18" s="233" t="str">
        <f t="shared" si="0"/>
        <v> </v>
      </c>
      <c r="I18" s="192"/>
      <c r="J18" s="192"/>
      <c r="K18" s="192"/>
      <c r="L18" s="192"/>
      <c r="M18" s="193" t="s">
        <v>105</v>
      </c>
      <c r="N18" s="193"/>
      <c r="O18" s="193"/>
      <c r="R18" s="193" t="s">
        <v>272</v>
      </c>
      <c r="S18" s="192"/>
      <c r="T18" s="192"/>
      <c r="U18" s="2"/>
    </row>
    <row r="19" spans="1:21" ht="12.75">
      <c r="A19" s="57"/>
      <c r="B19" s="33"/>
      <c r="C19" s="24"/>
      <c r="D19" s="29"/>
      <c r="E19" s="24"/>
      <c r="F19" s="33"/>
      <c r="G19" s="233" t="str">
        <f t="shared" si="1"/>
        <v> </v>
      </c>
      <c r="H19" s="233" t="str">
        <f t="shared" si="0"/>
        <v> </v>
      </c>
      <c r="I19" s="192"/>
      <c r="J19" s="192"/>
      <c r="K19" s="192"/>
      <c r="L19" s="192"/>
      <c r="M19" s="227" t="s">
        <v>219</v>
      </c>
      <c r="N19" s="193"/>
      <c r="O19" s="193"/>
      <c r="R19" s="193" t="s">
        <v>272</v>
      </c>
      <c r="S19" s="340"/>
      <c r="T19" s="192"/>
      <c r="U19" s="2"/>
    </row>
    <row r="20" spans="1:21" ht="12.75">
      <c r="A20" s="57"/>
      <c r="B20" s="33"/>
      <c r="C20" s="24"/>
      <c r="D20" s="29"/>
      <c r="E20" s="24"/>
      <c r="F20" s="33"/>
      <c r="G20" s="233" t="str">
        <f t="shared" si="1"/>
        <v> </v>
      </c>
      <c r="H20" s="233" t="str">
        <f t="shared" si="0"/>
        <v> </v>
      </c>
      <c r="I20" s="192"/>
      <c r="J20" s="192"/>
      <c r="K20" s="192"/>
      <c r="L20" s="192"/>
      <c r="M20" s="193" t="s">
        <v>220</v>
      </c>
      <c r="N20" s="193"/>
      <c r="O20" s="193"/>
      <c r="R20" s="193" t="s">
        <v>272</v>
      </c>
      <c r="S20" s="192"/>
      <c r="T20" s="192"/>
      <c r="U20" s="2"/>
    </row>
    <row r="21" spans="1:21" ht="12.75">
      <c r="A21" s="57"/>
      <c r="B21" s="33"/>
      <c r="C21" s="24"/>
      <c r="D21" s="29"/>
      <c r="E21" s="24"/>
      <c r="F21" s="33"/>
      <c r="G21" s="233" t="str">
        <f t="shared" si="1"/>
        <v> </v>
      </c>
      <c r="H21" s="233" t="str">
        <f t="shared" si="0"/>
        <v> </v>
      </c>
      <c r="I21" s="192"/>
      <c r="J21" s="192"/>
      <c r="K21" s="192"/>
      <c r="L21" s="192"/>
      <c r="M21" s="227" t="s">
        <v>222</v>
      </c>
      <c r="N21" s="193"/>
      <c r="O21" s="193"/>
      <c r="R21" s="193" t="s">
        <v>273</v>
      </c>
      <c r="S21" s="340"/>
      <c r="T21" s="192"/>
      <c r="U21" s="2"/>
    </row>
    <row r="22" spans="1:21" ht="12.75">
      <c r="A22" s="57"/>
      <c r="B22" s="33"/>
      <c r="C22" s="24"/>
      <c r="D22" s="29"/>
      <c r="E22" s="24"/>
      <c r="F22" s="33"/>
      <c r="G22" s="233" t="str">
        <f t="shared" si="1"/>
        <v> </v>
      </c>
      <c r="H22" s="233" t="str">
        <f t="shared" si="0"/>
        <v> </v>
      </c>
      <c r="I22" s="192"/>
      <c r="J22" s="192"/>
      <c r="K22" s="192"/>
      <c r="L22" s="192"/>
      <c r="M22" s="193" t="s">
        <v>223</v>
      </c>
      <c r="N22" s="193"/>
      <c r="O22" s="193"/>
      <c r="R22" s="193" t="s">
        <v>273</v>
      </c>
      <c r="S22" s="192"/>
      <c r="T22" s="192"/>
      <c r="U22" s="2"/>
    </row>
    <row r="23" spans="1:21" ht="12.75">
      <c r="A23" s="57"/>
      <c r="B23" s="33"/>
      <c r="C23" s="24"/>
      <c r="D23" s="29"/>
      <c r="E23" s="24"/>
      <c r="F23" s="33"/>
      <c r="G23" s="233" t="str">
        <f t="shared" si="1"/>
        <v> </v>
      </c>
      <c r="H23" s="233" t="str">
        <f t="shared" si="0"/>
        <v> </v>
      </c>
      <c r="I23" s="340"/>
      <c r="J23" s="340"/>
      <c r="K23" s="192"/>
      <c r="L23" s="341"/>
      <c r="M23" s="227" t="s">
        <v>221</v>
      </c>
      <c r="N23" s="193"/>
      <c r="O23" s="193"/>
      <c r="R23" s="193" t="s">
        <v>274</v>
      </c>
      <c r="S23" s="340"/>
      <c r="T23" s="192"/>
      <c r="U23" s="2"/>
    </row>
    <row r="24" spans="1:21" ht="12.75">
      <c r="A24" s="57"/>
      <c r="B24" s="33"/>
      <c r="C24" s="24"/>
      <c r="D24" s="29"/>
      <c r="E24" s="24"/>
      <c r="F24" s="33"/>
      <c r="G24" s="233" t="str">
        <f t="shared" si="1"/>
        <v> </v>
      </c>
      <c r="H24" s="233" t="str">
        <f t="shared" si="0"/>
        <v> </v>
      </c>
      <c r="I24" s="340"/>
      <c r="J24" s="340"/>
      <c r="K24" s="340"/>
      <c r="L24" s="192"/>
      <c r="M24" s="193" t="s">
        <v>365</v>
      </c>
      <c r="N24" s="193"/>
      <c r="O24" s="193"/>
      <c r="R24" s="193" t="s">
        <v>272</v>
      </c>
      <c r="S24" s="192"/>
      <c r="T24" s="192"/>
      <c r="U24" s="2"/>
    </row>
    <row r="25" spans="1:21" ht="12.75">
      <c r="A25" s="57"/>
      <c r="B25" s="33"/>
      <c r="C25" s="24"/>
      <c r="D25" s="29"/>
      <c r="E25" s="24"/>
      <c r="F25" s="33"/>
      <c r="G25" s="233" t="str">
        <f t="shared" si="1"/>
        <v> </v>
      </c>
      <c r="H25" s="233" t="str">
        <f t="shared" si="0"/>
        <v> </v>
      </c>
      <c r="I25" s="192"/>
      <c r="J25" s="192"/>
      <c r="K25" s="192"/>
      <c r="L25" s="192"/>
      <c r="M25" s="193" t="s">
        <v>366</v>
      </c>
      <c r="N25" s="193"/>
      <c r="O25" s="193"/>
      <c r="R25" s="193" t="s">
        <v>272</v>
      </c>
      <c r="S25" s="192"/>
      <c r="T25" s="192"/>
      <c r="U25" s="2"/>
    </row>
    <row r="26" spans="1:21" ht="12.75">
      <c r="A26" s="57"/>
      <c r="B26" s="33"/>
      <c r="C26" s="24"/>
      <c r="D26" s="29"/>
      <c r="E26" s="24"/>
      <c r="F26" s="33"/>
      <c r="G26" s="233" t="str">
        <f t="shared" si="1"/>
        <v> </v>
      </c>
      <c r="H26" s="233" t="str">
        <f t="shared" si="0"/>
        <v> </v>
      </c>
      <c r="I26" s="192"/>
      <c r="J26" s="192"/>
      <c r="K26" s="192"/>
      <c r="L26" s="192"/>
      <c r="M26" s="193" t="s">
        <v>367</v>
      </c>
      <c r="N26" s="193"/>
      <c r="O26" s="193"/>
      <c r="R26" s="193" t="s">
        <v>272</v>
      </c>
      <c r="S26" s="192"/>
      <c r="T26" s="192"/>
      <c r="U26" s="2"/>
    </row>
    <row r="27" spans="1:21" ht="12.75">
      <c r="A27" s="57"/>
      <c r="B27" s="33"/>
      <c r="C27" s="24"/>
      <c r="D27" s="29"/>
      <c r="E27" s="24"/>
      <c r="F27" s="33"/>
      <c r="G27" s="233" t="str">
        <f t="shared" si="1"/>
        <v> </v>
      </c>
      <c r="H27" s="233" t="str">
        <f t="shared" si="0"/>
        <v> </v>
      </c>
      <c r="I27" s="192"/>
      <c r="J27" s="192"/>
      <c r="K27" s="192"/>
      <c r="L27" s="192"/>
      <c r="M27" s="192"/>
      <c r="N27" s="192"/>
      <c r="O27" s="192"/>
      <c r="P27" s="192"/>
      <c r="Q27" s="192"/>
      <c r="R27" s="192"/>
      <c r="S27" s="192"/>
      <c r="T27" s="192"/>
      <c r="U27" s="2"/>
    </row>
    <row r="28" spans="1:21" ht="12.75">
      <c r="A28" s="57"/>
      <c r="B28" s="33"/>
      <c r="C28" s="24"/>
      <c r="D28" s="29"/>
      <c r="E28" s="24"/>
      <c r="F28" s="33"/>
      <c r="G28" s="233" t="str">
        <f t="shared" si="1"/>
        <v> </v>
      </c>
      <c r="H28" s="233" t="str">
        <f t="shared" si="0"/>
        <v> </v>
      </c>
      <c r="I28" s="192"/>
      <c r="J28" s="192"/>
      <c r="K28" s="192"/>
      <c r="L28" s="192"/>
      <c r="M28" s="192"/>
      <c r="N28" s="192"/>
      <c r="O28" s="192"/>
      <c r="P28" s="192"/>
      <c r="Q28" s="192"/>
      <c r="R28" s="192"/>
      <c r="S28" s="192"/>
      <c r="T28" s="192"/>
      <c r="U28" s="2"/>
    </row>
    <row r="29" spans="1:21" ht="12.75">
      <c r="A29" s="57"/>
      <c r="B29" s="33"/>
      <c r="C29" s="24"/>
      <c r="D29" s="29"/>
      <c r="E29" s="24"/>
      <c r="F29" s="33"/>
      <c r="G29" s="233" t="str">
        <f t="shared" si="1"/>
        <v> </v>
      </c>
      <c r="H29" s="233" t="str">
        <f t="shared" si="0"/>
        <v> </v>
      </c>
      <c r="I29" s="192"/>
      <c r="J29" s="192"/>
      <c r="K29" s="192"/>
      <c r="L29" s="192"/>
      <c r="M29" s="192"/>
      <c r="N29" s="192"/>
      <c r="O29" s="192"/>
      <c r="P29" s="192"/>
      <c r="Q29" s="192"/>
      <c r="R29" s="192"/>
      <c r="S29" s="192"/>
      <c r="T29" s="192"/>
      <c r="U29" s="2"/>
    </row>
    <row r="30" spans="1:21" ht="12.75">
      <c r="A30" s="57"/>
      <c r="B30" s="33"/>
      <c r="C30" s="24"/>
      <c r="D30" s="29"/>
      <c r="E30" s="24"/>
      <c r="F30" s="33"/>
      <c r="G30" s="233" t="str">
        <f t="shared" si="1"/>
        <v> </v>
      </c>
      <c r="H30" s="233" t="str">
        <f t="shared" si="0"/>
        <v> </v>
      </c>
      <c r="I30" s="192"/>
      <c r="J30" s="192"/>
      <c r="K30" s="192"/>
      <c r="L30" s="192"/>
      <c r="M30" s="192"/>
      <c r="N30" s="192"/>
      <c r="O30" s="192"/>
      <c r="P30" s="192"/>
      <c r="Q30" s="192"/>
      <c r="R30" s="192"/>
      <c r="S30" s="192"/>
      <c r="T30" s="192"/>
      <c r="U30" s="2"/>
    </row>
    <row r="31" spans="1:21" ht="12.75">
      <c r="A31" s="57"/>
      <c r="B31" s="33"/>
      <c r="C31" s="24"/>
      <c r="D31" s="29"/>
      <c r="E31" s="24"/>
      <c r="F31" s="33"/>
      <c r="G31" s="233" t="str">
        <f t="shared" si="1"/>
        <v> </v>
      </c>
      <c r="H31" s="233" t="str">
        <f t="shared" si="0"/>
        <v> </v>
      </c>
      <c r="I31" s="192"/>
      <c r="J31" s="192"/>
      <c r="K31" s="192"/>
      <c r="L31" s="192"/>
      <c r="M31" s="192"/>
      <c r="N31" s="192"/>
      <c r="O31" s="192"/>
      <c r="P31" s="192"/>
      <c r="Q31" s="192"/>
      <c r="R31" s="192"/>
      <c r="S31" s="192"/>
      <c r="T31" s="192"/>
      <c r="U31" s="2"/>
    </row>
    <row r="32" spans="1:21" ht="12.75">
      <c r="A32" s="57"/>
      <c r="B32" s="33"/>
      <c r="C32" s="24"/>
      <c r="D32" s="29"/>
      <c r="E32" s="24"/>
      <c r="F32" s="33"/>
      <c r="G32" s="233" t="str">
        <f t="shared" si="1"/>
        <v> </v>
      </c>
      <c r="H32" s="233" t="str">
        <f t="shared" si="0"/>
        <v> </v>
      </c>
      <c r="I32" s="192"/>
      <c r="J32" s="192"/>
      <c r="K32" s="192"/>
      <c r="L32" s="192"/>
      <c r="M32" s="192"/>
      <c r="N32" s="192"/>
      <c r="O32" s="192"/>
      <c r="P32" s="192"/>
      <c r="Q32" s="192"/>
      <c r="R32" s="192"/>
      <c r="S32" s="192"/>
      <c r="T32" s="192"/>
      <c r="U32" s="2"/>
    </row>
    <row r="33" spans="1:21" ht="12.75">
      <c r="A33" s="57"/>
      <c r="B33" s="33"/>
      <c r="C33" s="24"/>
      <c r="D33" s="29"/>
      <c r="E33" s="24"/>
      <c r="F33" s="33"/>
      <c r="G33" s="233" t="str">
        <f t="shared" si="1"/>
        <v> </v>
      </c>
      <c r="H33" s="233" t="str">
        <f t="shared" si="0"/>
        <v> </v>
      </c>
      <c r="I33" s="192"/>
      <c r="J33" s="192"/>
      <c r="K33" s="192"/>
      <c r="L33" s="192"/>
      <c r="M33" s="192"/>
      <c r="N33" s="192"/>
      <c r="O33" s="192"/>
      <c r="P33" s="192"/>
      <c r="Q33" s="192"/>
      <c r="R33" s="192"/>
      <c r="S33" s="192"/>
      <c r="T33" s="192"/>
      <c r="U33" s="2"/>
    </row>
    <row r="34" spans="1:21" ht="12.75">
      <c r="A34" s="57"/>
      <c r="B34" s="33"/>
      <c r="C34" s="24"/>
      <c r="D34" s="29"/>
      <c r="E34" s="24"/>
      <c r="F34" s="33"/>
      <c r="G34" s="233" t="str">
        <f t="shared" si="1"/>
        <v> </v>
      </c>
      <c r="H34" s="233" t="str">
        <f t="shared" si="0"/>
        <v> </v>
      </c>
      <c r="I34" s="192"/>
      <c r="J34" s="192"/>
      <c r="K34" s="192"/>
      <c r="L34" s="192"/>
      <c r="M34" s="192"/>
      <c r="N34" s="192"/>
      <c r="O34" s="192"/>
      <c r="P34" s="192"/>
      <c r="Q34" s="192"/>
      <c r="R34" s="192"/>
      <c r="S34" s="192"/>
      <c r="T34" s="192"/>
      <c r="U34" s="2"/>
    </row>
    <row r="35" spans="1:21" ht="12.75">
      <c r="A35" s="57"/>
      <c r="B35" s="33"/>
      <c r="C35" s="24"/>
      <c r="D35" s="29"/>
      <c r="E35" s="24"/>
      <c r="F35" s="33"/>
      <c r="G35" s="233" t="str">
        <f t="shared" si="1"/>
        <v> </v>
      </c>
      <c r="H35" s="233" t="str">
        <f t="shared" si="0"/>
        <v> </v>
      </c>
      <c r="I35" s="192"/>
      <c r="J35" s="192"/>
      <c r="K35" s="192"/>
      <c r="L35" s="192"/>
      <c r="M35" s="192"/>
      <c r="N35" s="192"/>
      <c r="O35" s="192"/>
      <c r="P35" s="192"/>
      <c r="Q35" s="192"/>
      <c r="R35" s="192"/>
      <c r="S35" s="2"/>
      <c r="T35" s="2"/>
      <c r="U35" s="2"/>
    </row>
    <row r="36" spans="1:21" ht="12.75">
      <c r="A36" s="57"/>
      <c r="B36" s="33"/>
      <c r="C36" s="24"/>
      <c r="D36" s="29"/>
      <c r="E36" s="24"/>
      <c r="F36" s="33"/>
      <c r="G36" s="233" t="str">
        <f t="shared" si="1"/>
        <v> </v>
      </c>
      <c r="H36" s="233" t="str">
        <f t="shared" si="0"/>
        <v> </v>
      </c>
      <c r="I36" s="192"/>
      <c r="J36" s="192"/>
      <c r="K36" s="192"/>
      <c r="L36" s="192"/>
      <c r="M36" s="192"/>
      <c r="N36" s="192"/>
      <c r="O36" s="192"/>
      <c r="P36" s="192"/>
      <c r="Q36" s="192"/>
      <c r="R36" s="192"/>
      <c r="S36" s="2"/>
      <c r="T36" s="2"/>
      <c r="U36" s="2"/>
    </row>
    <row r="37" spans="5:21" ht="12.75">
      <c r="E37" s="45"/>
      <c r="I37" s="192"/>
      <c r="J37" s="192"/>
      <c r="K37" s="192"/>
      <c r="L37" s="192"/>
      <c r="M37" s="192"/>
      <c r="N37" s="192"/>
      <c r="O37" s="192"/>
      <c r="P37" s="192"/>
      <c r="Q37" s="192"/>
      <c r="R37" s="192"/>
      <c r="S37" s="192"/>
      <c r="T37" s="192"/>
      <c r="U37" s="192"/>
    </row>
    <row r="38" spans="9:21" ht="12.75">
      <c r="I38" s="192"/>
      <c r="J38" s="192"/>
      <c r="K38" s="192"/>
      <c r="L38" s="192"/>
      <c r="S38" s="192"/>
      <c r="T38" s="192"/>
      <c r="U38" s="192"/>
    </row>
  </sheetData>
  <sheetProtection formatCells="0" formatColumns="0" formatRows="0" insertRows="0" insertHyperlinks="0" deleteRows="0" sort="0" autoFilter="0" pivotTables="0"/>
  <protectedRanges>
    <protectedRange sqref="A9:F36" name="Range1"/>
  </protectedRanges>
  <mergeCells count="7">
    <mergeCell ref="H3:H8"/>
    <mergeCell ref="G3:G8"/>
    <mergeCell ref="A3:A8"/>
    <mergeCell ref="B3:B8"/>
    <mergeCell ref="C3:C8"/>
    <mergeCell ref="D3:E7"/>
    <mergeCell ref="F3:F8"/>
  </mergeCells>
  <dataValidations count="3">
    <dataValidation allowBlank="1" showInputMessage="1" showErrorMessage="1" prompt="Do not change the cell content" sqref="M19 M21 M23 M17 M15 S23 S21 S19 S17 S15"/>
    <dataValidation type="list" allowBlank="1" showInputMessage="1" showErrorMessage="1" sqref="B4:B8">
      <formula1>$M$10:$M$25</formula1>
    </dataValidation>
    <dataValidation type="list" allowBlank="1" showInputMessage="1" showErrorMessage="1" sqref="B9:B36">
      <formula1>$M$1:$M$26</formula1>
    </dataValidation>
  </dataValidation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C7" sqref="C7"/>
    </sheetView>
  </sheetViews>
  <sheetFormatPr defaultColWidth="9.140625" defaultRowHeight="12.75"/>
  <cols>
    <col min="1" max="1" width="33.8515625" style="107" customWidth="1"/>
    <col min="2" max="2" width="14.28125" style="108" customWidth="1"/>
    <col min="3" max="4" width="25.421875" style="109" customWidth="1"/>
    <col min="5" max="5" width="34.140625" style="109" bestFit="1" customWidth="1"/>
    <col min="6" max="6" width="11.8515625" style="107" bestFit="1" customWidth="1"/>
    <col min="7" max="16384" width="9.140625" style="107" customWidth="1"/>
  </cols>
  <sheetData>
    <row r="1" spans="1:5" s="154" customFormat="1" ht="12.75">
      <c r="A1" s="393" t="s">
        <v>275</v>
      </c>
      <c r="B1" s="393"/>
      <c r="C1" s="393"/>
      <c r="D1" s="393"/>
      <c r="E1" s="393"/>
    </row>
    <row r="2" spans="1:5" s="154" customFormat="1" ht="13.5" thickBot="1">
      <c r="A2" s="142"/>
      <c r="B2" s="142"/>
      <c r="C2" s="142"/>
      <c r="D2" s="142"/>
      <c r="E2" s="142"/>
    </row>
    <row r="3" spans="1:5" ht="12.75">
      <c r="A3" s="150" t="s">
        <v>147</v>
      </c>
      <c r="B3" s="151" t="s">
        <v>81</v>
      </c>
      <c r="C3" s="152" t="s">
        <v>148</v>
      </c>
      <c r="D3" s="152" t="s">
        <v>149</v>
      </c>
      <c r="E3" s="152" t="s">
        <v>261</v>
      </c>
    </row>
    <row r="4" spans="1:6" ht="12.75">
      <c r="A4" s="156" t="s">
        <v>377</v>
      </c>
      <c r="B4" s="157"/>
      <c r="C4" s="158">
        <v>43235</v>
      </c>
      <c r="D4" s="159"/>
      <c r="E4" s="157"/>
      <c r="F4" s="344"/>
    </row>
    <row r="5" spans="1:6" ht="12.75">
      <c r="A5" s="160" t="s">
        <v>378</v>
      </c>
      <c r="B5" s="161"/>
      <c r="C5" s="162">
        <v>43266</v>
      </c>
      <c r="D5" s="163"/>
      <c r="E5" s="161"/>
      <c r="F5" s="344"/>
    </row>
    <row r="6" spans="1:6" ht="12.75">
      <c r="A6" s="160" t="s">
        <v>379</v>
      </c>
      <c r="B6" s="161"/>
      <c r="C6" s="162">
        <v>43297</v>
      </c>
      <c r="D6" s="163"/>
      <c r="E6" s="161"/>
      <c r="F6" s="344"/>
    </row>
    <row r="7" spans="1:6" ht="12.75">
      <c r="A7" s="160" t="s">
        <v>380</v>
      </c>
      <c r="B7" s="161"/>
      <c r="C7" s="162">
        <v>43328</v>
      </c>
      <c r="D7" s="163"/>
      <c r="E7" s="161"/>
      <c r="F7" s="344"/>
    </row>
    <row r="8" spans="1:6" ht="12.75">
      <c r="A8" s="160" t="s">
        <v>381</v>
      </c>
      <c r="B8" s="161"/>
      <c r="C8" s="162">
        <v>43358</v>
      </c>
      <c r="D8" s="163"/>
      <c r="E8" s="161"/>
      <c r="F8" s="344"/>
    </row>
    <row r="9" spans="1:6" ht="12.75">
      <c r="A9" s="160" t="s">
        <v>382</v>
      </c>
      <c r="B9" s="161"/>
      <c r="C9" s="162">
        <v>43388</v>
      </c>
      <c r="D9" s="163"/>
      <c r="E9" s="161"/>
      <c r="F9" s="344"/>
    </row>
    <row r="10" spans="1:6" ht="12.75">
      <c r="A10" s="160" t="s">
        <v>383</v>
      </c>
      <c r="B10" s="161"/>
      <c r="C10" s="162">
        <v>43419</v>
      </c>
      <c r="D10" s="163"/>
      <c r="E10" s="161"/>
      <c r="F10" s="344"/>
    </row>
    <row r="11" spans="1:6" ht="12.75">
      <c r="A11" s="160" t="s">
        <v>384</v>
      </c>
      <c r="B11" s="161"/>
      <c r="C11" s="162">
        <v>43449</v>
      </c>
      <c r="D11" s="163"/>
      <c r="E11" s="161"/>
      <c r="F11" s="344"/>
    </row>
    <row r="12" spans="1:6" ht="12.75">
      <c r="A12" s="160" t="s">
        <v>385</v>
      </c>
      <c r="B12" s="161"/>
      <c r="C12" s="162">
        <v>43480</v>
      </c>
      <c r="D12" s="163"/>
      <c r="E12" s="161"/>
      <c r="F12" s="344"/>
    </row>
    <row r="13" spans="1:6" ht="12.75">
      <c r="A13" s="160" t="s">
        <v>386</v>
      </c>
      <c r="B13" s="161"/>
      <c r="C13" s="162">
        <v>43511</v>
      </c>
      <c r="D13" s="163"/>
      <c r="E13" s="161"/>
      <c r="F13" s="344"/>
    </row>
    <row r="14" spans="1:6" ht="12.75">
      <c r="A14" s="160" t="s">
        <v>387</v>
      </c>
      <c r="B14" s="161"/>
      <c r="C14" s="162">
        <v>43539</v>
      </c>
      <c r="D14" s="163"/>
      <c r="E14" s="161"/>
      <c r="F14" s="344"/>
    </row>
    <row r="15" spans="1:6" ht="13.5" thickBot="1">
      <c r="A15" s="184" t="s">
        <v>388</v>
      </c>
      <c r="B15" s="185"/>
      <c r="C15" s="186">
        <v>43570</v>
      </c>
      <c r="D15" s="187"/>
      <c r="E15" s="185"/>
      <c r="F15" s="344"/>
    </row>
    <row r="16" ht="12.75">
      <c r="E16" s="344"/>
    </row>
  </sheetData>
  <sheetProtection/>
  <protectedRanges>
    <protectedRange sqref="B4:B15 D4:E15" name="Range1"/>
  </protectedRanges>
  <mergeCells count="1">
    <mergeCell ref="A1:E1"/>
  </mergeCells>
  <dataValidations count="2">
    <dataValidation allowBlank="1" showInputMessage="1" showErrorMessage="1" prompt="Do not feed here" sqref="A4:A15 C4:C15"/>
    <dataValidation allowBlank="1" showInputMessage="1" showErrorMessage="1" prompt="feed only in dd/mm/yyyy and not in any other format" sqref="D4:E15"/>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F15"/>
  <sheetViews>
    <sheetView showGridLines="0" zoomScalePageLayoutView="0" workbookViewId="0" topLeftCell="A1">
      <selection activeCell="C5" sqref="C5"/>
    </sheetView>
  </sheetViews>
  <sheetFormatPr defaultColWidth="9.140625" defaultRowHeight="12.75"/>
  <cols>
    <col min="1" max="1" width="33.140625" style="117" customWidth="1"/>
    <col min="2" max="2" width="14.421875" style="118" customWidth="1"/>
    <col min="3" max="4" width="26.28125" style="119" customWidth="1"/>
    <col min="5" max="5" width="34.140625" style="119" bestFit="1" customWidth="1"/>
    <col min="6" max="6" width="9.57421875" style="117" customWidth="1"/>
    <col min="7" max="16384" width="9.140625" style="117" customWidth="1"/>
  </cols>
  <sheetData>
    <row r="1" spans="1:5" ht="12.75">
      <c r="A1" s="393" t="s">
        <v>276</v>
      </c>
      <c r="B1" s="393"/>
      <c r="C1" s="393"/>
      <c r="D1" s="393"/>
      <c r="E1" s="393"/>
    </row>
    <row r="2" spans="1:5" ht="13.5" thickBot="1">
      <c r="A2" s="142"/>
      <c r="B2" s="142"/>
      <c r="C2" s="142"/>
      <c r="D2" s="142"/>
      <c r="E2" s="142"/>
    </row>
    <row r="3" spans="1:6" ht="12.75">
      <c r="A3" s="170" t="s">
        <v>147</v>
      </c>
      <c r="B3" s="171" t="s">
        <v>81</v>
      </c>
      <c r="C3" s="172" t="s">
        <v>148</v>
      </c>
      <c r="D3" s="172" t="s">
        <v>149</v>
      </c>
      <c r="E3" s="172" t="s">
        <v>261</v>
      </c>
      <c r="F3" s="107"/>
    </row>
    <row r="4" spans="1:5" ht="12.75">
      <c r="A4" s="156" t="s">
        <v>377</v>
      </c>
      <c r="B4" s="164"/>
      <c r="C4" s="165">
        <v>43235</v>
      </c>
      <c r="D4" s="166"/>
      <c r="E4" s="164"/>
    </row>
    <row r="5" spans="1:5" ht="12.75">
      <c r="A5" s="160" t="s">
        <v>378</v>
      </c>
      <c r="B5" s="167"/>
      <c r="C5" s="168">
        <v>43266</v>
      </c>
      <c r="D5" s="169"/>
      <c r="E5" s="167"/>
    </row>
    <row r="6" spans="1:5" ht="12.75">
      <c r="A6" s="160" t="s">
        <v>379</v>
      </c>
      <c r="B6" s="167"/>
      <c r="C6" s="168">
        <v>43297</v>
      </c>
      <c r="D6" s="169"/>
      <c r="E6" s="167"/>
    </row>
    <row r="7" spans="1:5" ht="12.75">
      <c r="A7" s="160" t="s">
        <v>380</v>
      </c>
      <c r="B7" s="167"/>
      <c r="C7" s="232">
        <v>43327</v>
      </c>
      <c r="D7" s="169"/>
      <c r="E7" s="167"/>
    </row>
    <row r="8" spans="1:5" ht="12.75">
      <c r="A8" s="160" t="s">
        <v>381</v>
      </c>
      <c r="B8" s="167"/>
      <c r="C8" s="168">
        <v>43358</v>
      </c>
      <c r="D8" s="169"/>
      <c r="E8" s="167"/>
    </row>
    <row r="9" spans="1:5" ht="14.25" customHeight="1">
      <c r="A9" s="160" t="s">
        <v>382</v>
      </c>
      <c r="B9" s="167"/>
      <c r="C9" s="168">
        <v>43388</v>
      </c>
      <c r="D9" s="169"/>
      <c r="E9" s="167"/>
    </row>
    <row r="10" spans="1:5" ht="12.75">
      <c r="A10" s="160" t="s">
        <v>383</v>
      </c>
      <c r="B10" s="167"/>
      <c r="C10" s="168">
        <v>43419</v>
      </c>
      <c r="D10" s="168"/>
      <c r="E10" s="167"/>
    </row>
    <row r="11" spans="1:5" ht="12.75">
      <c r="A11" s="160" t="s">
        <v>384</v>
      </c>
      <c r="B11" s="167"/>
      <c r="C11" s="168">
        <v>43449</v>
      </c>
      <c r="D11" s="168"/>
      <c r="E11" s="167"/>
    </row>
    <row r="12" spans="1:5" ht="12.75">
      <c r="A12" s="160" t="s">
        <v>385</v>
      </c>
      <c r="B12" s="167"/>
      <c r="C12" s="168">
        <v>43480</v>
      </c>
      <c r="D12" s="168"/>
      <c r="E12" s="167"/>
    </row>
    <row r="13" spans="1:5" ht="12.75">
      <c r="A13" s="160" t="s">
        <v>389</v>
      </c>
      <c r="B13" s="167"/>
      <c r="C13" s="168">
        <v>43511</v>
      </c>
      <c r="D13" s="168"/>
      <c r="E13" s="167"/>
    </row>
    <row r="14" spans="1:5" ht="12.75">
      <c r="A14" s="160" t="s">
        <v>390</v>
      </c>
      <c r="B14" s="167"/>
      <c r="C14" s="168">
        <v>43539</v>
      </c>
      <c r="D14" s="168"/>
      <c r="E14" s="167"/>
    </row>
    <row r="15" spans="1:5" ht="13.5" thickBot="1">
      <c r="A15" s="184" t="s">
        <v>388</v>
      </c>
      <c r="B15" s="182"/>
      <c r="C15" s="183">
        <v>43570</v>
      </c>
      <c r="D15" s="183"/>
      <c r="E15" s="182"/>
    </row>
  </sheetData>
  <sheetProtection/>
  <protectedRanges>
    <protectedRange sqref="B4:B15 E4:E15 D4:D9" name="Range1"/>
  </protectedRanges>
  <mergeCells count="1">
    <mergeCell ref="A1:E1"/>
  </mergeCells>
  <dataValidations count="2">
    <dataValidation allowBlank="1" showInputMessage="1" showErrorMessage="1" prompt="Do not feed here" sqref="D10:D15 C4:C15 A4:A15"/>
    <dataValidation allowBlank="1" showInputMessage="1" showErrorMessage="1" prompt="Feed only in dd/mm/yyyy and not in any other format" sqref="E4:E15 D4:D9"/>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india</dc:creator>
  <cp:keywords/>
  <dc:description/>
  <cp:lastModifiedBy>admin</cp:lastModifiedBy>
  <cp:lastPrinted>2015-11-16T12:07:38Z</cp:lastPrinted>
  <dcterms:created xsi:type="dcterms:W3CDTF">2005-04-25T04:29:13Z</dcterms:created>
  <dcterms:modified xsi:type="dcterms:W3CDTF">2019-11-02T12:12:25Z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